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2024\Secteur Réel\Tableaux Site_BRB\03\Anglais\"/>
    </mc:Choice>
  </mc:AlternateContent>
  <bookViews>
    <workbookView xWindow="0" yWindow="0" windowWidth="21600" windowHeight="9330" activeTab="1"/>
  </bookViews>
  <sheets>
    <sheet name="Content" sheetId="6" r:id="rId1"/>
    <sheet name="Monthly data" sheetId="8" r:id="rId2"/>
    <sheet name="Quarterly data" sheetId="4" r:id="rId3"/>
    <sheet name="Annual data" sheetId="5" r:id="rId4"/>
    <sheet name="Feuil2" sheetId="3" state="hidden" r:id="rId5"/>
  </sheets>
  <calcPr calcId="162913"/>
</workbook>
</file>

<file path=xl/calcChain.xml><?xml version="1.0" encoding="utf-8"?>
<calcChain xmlns="http://schemas.openxmlformats.org/spreadsheetml/2006/main">
  <c r="E55" i="4" l="1"/>
  <c r="D54" i="4" l="1"/>
  <c r="E54" i="4"/>
  <c r="C54" i="4"/>
  <c r="B54" i="4"/>
  <c r="D53" i="4" l="1"/>
  <c r="E53" i="4"/>
  <c r="E48" i="4" l="1"/>
  <c r="D48" i="4"/>
  <c r="C48" i="4"/>
  <c r="B48" i="4"/>
  <c r="E47" i="4" l="1"/>
  <c r="D47" i="4"/>
  <c r="C47" i="4"/>
  <c r="B47" i="4"/>
  <c r="E44" i="4" l="1"/>
  <c r="C44" i="4"/>
  <c r="D44" i="4"/>
  <c r="B44" i="4"/>
  <c r="E18" i="5" l="1"/>
  <c r="C18" i="5"/>
  <c r="B18" i="5"/>
  <c r="D18" i="5"/>
  <c r="E38" i="4" l="1"/>
  <c r="C38" i="4"/>
  <c r="D38" i="4"/>
  <c r="B38" i="4"/>
  <c r="D170" i="3"/>
  <c r="D169" i="3"/>
  <c r="H164" i="3"/>
  <c r="H163" i="3"/>
  <c r="G163" i="3"/>
  <c r="D158" i="3"/>
  <c r="D159" i="3"/>
  <c r="D157" i="3"/>
  <c r="D156" i="3"/>
  <c r="G164" i="3"/>
  <c r="E56" i="3"/>
  <c r="D56" i="3"/>
</calcChain>
</file>

<file path=xl/sharedStrings.xml><?xml version="1.0" encoding="utf-8"?>
<sst xmlns="http://schemas.openxmlformats.org/spreadsheetml/2006/main" count="188" uniqueCount="120">
  <si>
    <t>Période</t>
  </si>
  <si>
    <t>NOMINAL</t>
  </si>
  <si>
    <t>REEL</t>
  </si>
  <si>
    <t>Mai</t>
  </si>
  <si>
    <t>Juin</t>
  </si>
  <si>
    <t>Août</t>
  </si>
  <si>
    <t>Mar.</t>
  </si>
  <si>
    <t>Avr.</t>
  </si>
  <si>
    <t>Juil.</t>
  </si>
  <si>
    <t>Sept.</t>
  </si>
  <si>
    <t>Oct.</t>
  </si>
  <si>
    <t>2002           Janv.</t>
  </si>
  <si>
    <t>Nov</t>
  </si>
  <si>
    <t>Déc</t>
  </si>
  <si>
    <t xml:space="preserve">                     Fév.</t>
  </si>
  <si>
    <t>2003             Janv.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</si>
  <si>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</si>
  <si>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</si>
  <si>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</si>
  <si>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</si>
  <si>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</si>
  <si>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</si>
  <si>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</si>
  <si>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</si>
  <si>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</si>
  <si>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</si>
  <si>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</si>
  <si>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</si>
  <si>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Juillet</t>
  </si>
  <si>
    <t xml:space="preserve">     janv.</t>
  </si>
  <si>
    <t>Mars</t>
  </si>
  <si>
    <t>Avril</t>
  </si>
  <si>
    <t>Février</t>
  </si>
  <si>
    <t>Septembre</t>
  </si>
  <si>
    <t>Octobre</t>
  </si>
  <si>
    <t>Novembre</t>
  </si>
  <si>
    <t>Décembre</t>
  </si>
  <si>
    <t xml:space="preserve">     mai</t>
  </si>
  <si>
    <t xml:space="preserve">     juin</t>
  </si>
  <si>
    <t xml:space="preserve">     juillet</t>
  </si>
  <si>
    <t xml:space="preserve">    août</t>
  </si>
  <si>
    <t xml:space="preserve">    septembre</t>
  </si>
  <si>
    <t xml:space="preserve">    octobre</t>
  </si>
  <si>
    <t xml:space="preserve">    novembre</t>
  </si>
  <si>
    <t xml:space="preserve">   décembre</t>
  </si>
  <si>
    <t xml:space="preserve">     Janvier</t>
  </si>
  <si>
    <t xml:space="preserve">     Février</t>
  </si>
  <si>
    <t xml:space="preserve">     Mars</t>
  </si>
  <si>
    <t xml:space="preserve">    Avril</t>
  </si>
  <si>
    <t xml:space="preserve">    Mai</t>
  </si>
  <si>
    <t xml:space="preserve">    Juin</t>
  </si>
  <si>
    <t xml:space="preserve">    Juillet</t>
  </si>
  <si>
    <t xml:space="preserve">    Août</t>
  </si>
  <si>
    <t xml:space="preserve">    Septembre</t>
  </si>
  <si>
    <t xml:space="preserve">    Décembre</t>
  </si>
  <si>
    <t xml:space="preserve">    Novembre</t>
  </si>
  <si>
    <t xml:space="preserve">    Octobre</t>
  </si>
  <si>
    <t xml:space="preserve">     Mai</t>
  </si>
  <si>
    <t xml:space="preserve">     Avril</t>
  </si>
  <si>
    <t xml:space="preserve">     Juin</t>
  </si>
  <si>
    <t xml:space="preserve">     Juillet</t>
  </si>
  <si>
    <t xml:space="preserve">     Août</t>
  </si>
  <si>
    <t xml:space="preserve">     Septembre</t>
  </si>
  <si>
    <t xml:space="preserve">     Octobre</t>
  </si>
  <si>
    <t xml:space="preserve">     Novembre</t>
  </si>
  <si>
    <t xml:space="preserve">     Décembre</t>
  </si>
  <si>
    <t xml:space="preserve">    Mars</t>
  </si>
  <si>
    <t xml:space="preserve">      Mars </t>
  </si>
  <si>
    <t>(*) :  changement de base (2005=100)</t>
  </si>
  <si>
    <t>2008 (*)</t>
  </si>
  <si>
    <t xml:space="preserve">  TABLEAU …….:  TAUX DE CHANGE EFFECTIF DU FRANC BURUNDI</t>
  </si>
  <si>
    <r>
      <t xml:space="preserve">2003 </t>
    </r>
    <r>
      <rPr>
        <vertAlign val="superscript"/>
        <sz val="12"/>
        <rFont val="Calibri"/>
        <family val="2"/>
      </rPr>
      <t>(*)</t>
    </r>
  </si>
  <si>
    <t>nominal</t>
  </si>
  <si>
    <t>réel</t>
  </si>
  <si>
    <t>glissement annuel</t>
  </si>
  <si>
    <t>Prix dans les pays partenaire</t>
  </si>
  <si>
    <t>(indice des prix pondéré)</t>
  </si>
  <si>
    <t>Indice des Prix relatifs</t>
  </si>
  <si>
    <t>Indice des prix à la consommation intérieur</t>
  </si>
  <si>
    <t xml:space="preserve"> Janvier 2010</t>
  </si>
  <si>
    <t xml:space="preserve">NOMINAL </t>
  </si>
  <si>
    <t xml:space="preserve">REEL </t>
  </si>
  <si>
    <t>moyenne annuelle</t>
  </si>
  <si>
    <t>Excel File Name:</t>
  </si>
  <si>
    <t>Available from Web Page: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</si>
  <si>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</si>
  <si>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</si>
  <si>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</si>
  <si>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Production</t>
  </si>
  <si>
    <t xml:space="preserve">              I.4</t>
  </si>
  <si>
    <t>Source :  OTB</t>
  </si>
  <si>
    <t>Source : OTB</t>
  </si>
  <si>
    <t>http://www.brb.bi</t>
  </si>
  <si>
    <t>SALES</t>
  </si>
  <si>
    <t>Period</t>
  </si>
  <si>
    <t>(in T)</t>
  </si>
  <si>
    <t xml:space="preserve">  (in T)</t>
  </si>
  <si>
    <t>in MBIF</t>
  </si>
  <si>
    <t>(AP* in BIF/kg)</t>
  </si>
  <si>
    <t>* :Average Price of Sale</t>
  </si>
  <si>
    <t xml:space="preserve"> ( inT)</t>
  </si>
  <si>
    <t>(inT)</t>
  </si>
  <si>
    <t>Content</t>
  </si>
  <si>
    <t>Click here to see the data</t>
  </si>
  <si>
    <t>Name of  the data</t>
  </si>
  <si>
    <t>Description of the data</t>
  </si>
  <si>
    <t>Frequency</t>
  </si>
  <si>
    <t>Monthly data</t>
  </si>
  <si>
    <t>Quarterly data</t>
  </si>
  <si>
    <t>Annual data</t>
  </si>
  <si>
    <t>Publication date</t>
  </si>
  <si>
    <t>Last Date of Publication</t>
  </si>
  <si>
    <t xml:space="preserve">Dried Tea production and sales </t>
  </si>
  <si>
    <t>Monthly</t>
  </si>
  <si>
    <t>Quarterly</t>
  </si>
  <si>
    <t>Annual</t>
  </si>
  <si>
    <t>Back to the table of contents</t>
  </si>
  <si>
    <t>Dried Tea Production and Sales</t>
  </si>
  <si>
    <t>Q4-2023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</si>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</sst>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€_-;\-* #,##0.00\ _€_-;_-* &quot;-&quot;??\ _€_-;_-@_-"/>
    <numFmt numFmtId="164" formatCode="_-* #,##0.00\ _F_-;\-* #,##0.00\ _F_-;_-* &quot;-&quot;??\ _F_-;_-@_-"/>
    <numFmt numFmtId="165" formatCode="#,##0.0"/>
    <numFmt numFmtId="166" formatCode="0.0"/>
    <numFmt numFmtId="167" formatCode="0.0_)"/>
    <numFmt numFmtId="168" formatCode="[$-409]dd\-mmm\-yy;@"/>
    <numFmt numFmtId="169" formatCode="General_)"/>
    <numFmt numFmtId="170" formatCode="[$-40C]mmm\-yy;@"/>
    <numFmt numFmtId="171" formatCode="_-* #,##0\ _F_-;\-* #,##0\ _F_-;_-* &quot;-&quot;??\ _F_-;_-@_-"/>
    <numFmt numFmtId="172" formatCode="_-* #,##0.0\ _F_-;\-* #,##0.0\ _F_-;_-* &quot;-&quot;??\ _F_-;_-@_-"/>
    <numFmt numFmtId="173" formatCode="[$-409]mmm\-yy;@"/>
    <numFmt numFmtId="174" formatCode="_-* #,##0\ _€_-;\-* #,##0\ _€_-;_-* &quot;-&quot;??\ _€_-;_-@_-"/>
  </numFmts>
  <fonts count="24" x14ac:knownFonts="1">
    <font>
      <sz val="10"/>
      <name val="Arial"/>
    </font>
    <font>
      <sz val="12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2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Garamond"/>
      <family val="1"/>
    </font>
    <font>
      <b/>
      <sz val="12"/>
      <name val="Garamond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10"/>
      <name val="Arial"/>
      <family val="2"/>
    </font>
    <font>
      <u/>
      <sz val="10"/>
      <color indexed="12"/>
      <name val="Sylfaen"/>
      <family val="1"/>
    </font>
    <font>
      <sz val="12"/>
      <name val="Sylfaen"/>
      <family val="1"/>
    </font>
    <font>
      <b/>
      <sz val="12"/>
      <name val="Sylfaen"/>
      <family val="1"/>
    </font>
    <font>
      <sz val="1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9" fontId="1" fillId="0" borderId="0"/>
    <xf numFmtId="43" fontId="19" fillId="0" borderId="0" applyFont="0" applyFill="0" applyBorder="0" applyAlignment="0" applyProtection="0"/>
  </cellStyleXfs>
  <cellXfs count="202">
    <xf numFmtId="0" fontId="0" fillId="0" borderId="0" xfId="0"/>
    <xf numFmtId="166" fontId="1" fillId="0" borderId="1" xfId="0" applyNumberFormat="1" applyFont="1" applyBorder="1"/>
    <xf numFmtId="0" fontId="10" fillId="0" borderId="0" xfId="0" applyFont="1"/>
    <xf numFmtId="0" fontId="10" fillId="0" borderId="2" xfId="0" applyFont="1" applyBorder="1"/>
    <xf numFmtId="0" fontId="10" fillId="0" borderId="3" xfId="0" applyFont="1" applyBorder="1"/>
    <xf numFmtId="0" fontId="11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5" xfId="0" applyFont="1" applyBorder="1" applyAlignment="1">
      <alignment horizontal="left"/>
    </xf>
    <xf numFmtId="165" fontId="10" fillId="0" borderId="10" xfId="0" applyNumberFormat="1" applyFont="1" applyBorder="1"/>
    <xf numFmtId="165" fontId="10" fillId="0" borderId="1" xfId="0" applyNumberFormat="1" applyFont="1" applyBorder="1"/>
    <xf numFmtId="0" fontId="10" fillId="0" borderId="10" xfId="0" applyFont="1" applyBorder="1"/>
    <xf numFmtId="0" fontId="10" fillId="0" borderId="10" xfId="0" applyFont="1" applyBorder="1" applyAlignment="1">
      <alignment horizontal="left"/>
    </xf>
    <xf numFmtId="166" fontId="10" fillId="0" borderId="5" xfId="0" applyNumberFormat="1" applyFont="1" applyBorder="1"/>
    <xf numFmtId="166" fontId="10" fillId="0" borderId="10" xfId="0" applyNumberFormat="1" applyFont="1" applyBorder="1"/>
    <xf numFmtId="0" fontId="10" fillId="0" borderId="5" xfId="0" applyFont="1" applyBorder="1" applyAlignment="1">
      <alignment horizontal="center"/>
    </xf>
    <xf numFmtId="165" fontId="10" fillId="0" borderId="5" xfId="0" applyNumberFormat="1" applyFont="1" applyBorder="1"/>
    <xf numFmtId="165" fontId="10" fillId="0" borderId="10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 vertical="center"/>
    </xf>
    <xf numFmtId="166" fontId="10" fillId="0" borderId="0" xfId="0" applyNumberFormat="1" applyFont="1"/>
    <xf numFmtId="0" fontId="10" fillId="0" borderId="5" xfId="0" applyFont="1" applyBorder="1" applyAlignment="1"/>
    <xf numFmtId="0" fontId="12" fillId="0" borderId="0" xfId="0" applyFont="1"/>
    <xf numFmtId="166" fontId="10" fillId="0" borderId="1" xfId="0" applyNumberFormat="1" applyFont="1" applyBorder="1"/>
    <xf numFmtId="166" fontId="10" fillId="0" borderId="10" xfId="0" applyNumberFormat="1" applyFont="1" applyBorder="1" applyAlignment="1">
      <alignment horizontal="right"/>
    </xf>
    <xf numFmtId="166" fontId="10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10" xfId="0" applyFont="1" applyBorder="1" applyAlignment="1"/>
    <xf numFmtId="0" fontId="10" fillId="0" borderId="6" xfId="0" applyFont="1" applyBorder="1" applyAlignment="1">
      <alignment horizontal="left"/>
    </xf>
    <xf numFmtId="165" fontId="12" fillId="0" borderId="0" xfId="0" applyNumberFormat="1" applyFont="1"/>
    <xf numFmtId="0" fontId="10" fillId="0" borderId="4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166" fontId="12" fillId="0" borderId="0" xfId="0" applyNumberFormat="1" applyFont="1" applyAlignment="1">
      <alignment horizontal="left"/>
    </xf>
    <xf numFmtId="166" fontId="12" fillId="0" borderId="0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1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12" xfId="0" applyFont="1" applyBorder="1"/>
    <xf numFmtId="166" fontId="1" fillId="0" borderId="12" xfId="0" applyNumberFormat="1" applyFont="1" applyBorder="1"/>
    <xf numFmtId="166" fontId="10" fillId="0" borderId="12" xfId="0" applyNumberFormat="1" applyFont="1" applyBorder="1"/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7" fontId="5" fillId="0" borderId="12" xfId="0" applyNumberFormat="1" applyFont="1" applyBorder="1" applyProtection="1"/>
    <xf numFmtId="17" fontId="12" fillId="0" borderId="0" xfId="0" applyNumberFormat="1" applyFont="1" applyAlignment="1">
      <alignment horizontal="center"/>
    </xf>
    <xf numFmtId="166" fontId="10" fillId="0" borderId="0" xfId="0" applyNumberFormat="1" applyFont="1" applyBorder="1"/>
    <xf numFmtId="0" fontId="12" fillId="0" borderId="12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2" borderId="13" xfId="0" applyFont="1" applyFill="1" applyBorder="1"/>
    <xf numFmtId="0" fontId="3" fillId="3" borderId="0" xfId="1" applyFill="1" applyAlignment="1" applyProtection="1"/>
    <xf numFmtId="0" fontId="14" fillId="3" borderId="0" xfId="0" applyFont="1" applyFill="1"/>
    <xf numFmtId="49" fontId="14" fillId="3" borderId="0" xfId="0" applyNumberFormat="1" applyFont="1" applyFill="1" applyAlignment="1">
      <alignment horizontal="right"/>
    </xf>
    <xf numFmtId="49" fontId="14" fillId="3" borderId="0" xfId="0" quotePrefix="1" applyNumberFormat="1" applyFont="1" applyFill="1" applyAlignment="1">
      <alignment horizontal="right"/>
    </xf>
    <xf numFmtId="0" fontId="18" fillId="3" borderId="14" xfId="0" applyFont="1" applyFill="1" applyBorder="1"/>
    <xf numFmtId="0" fontId="14" fillId="3" borderId="14" xfId="0" applyFont="1" applyFill="1" applyBorder="1"/>
    <xf numFmtId="168" fontId="14" fillId="0" borderId="0" xfId="0" applyNumberFormat="1" applyFont="1" applyAlignment="1">
      <alignment horizontal="left"/>
    </xf>
    <xf numFmtId="169" fontId="3" fillId="0" borderId="0" xfId="1" applyNumberFormat="1" applyAlignment="1" applyProtection="1"/>
    <xf numFmtId="0" fontId="6" fillId="0" borderId="0" xfId="0" applyFont="1" applyAlignment="1">
      <alignment horizontal="justify" vertical="center"/>
    </xf>
    <xf numFmtId="0" fontId="8" fillId="4" borderId="2" xfId="0" applyFont="1" applyFill="1" applyBorder="1"/>
    <xf numFmtId="0" fontId="8" fillId="4" borderId="3" xfId="0" applyFont="1" applyFill="1" applyBorder="1"/>
    <xf numFmtId="0" fontId="9" fillId="4" borderId="4" xfId="0" applyFont="1" applyFill="1" applyBorder="1" applyAlignment="1">
      <alignment horizontal="center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8" xfId="0" applyFont="1" applyFill="1" applyBorder="1"/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70" fontId="14" fillId="3" borderId="0" xfId="0" applyNumberFormat="1" applyFont="1" applyFill="1" applyAlignment="1">
      <alignment horizontal="right"/>
    </xf>
    <xf numFmtId="166" fontId="8" fillId="0" borderId="9" xfId="0" applyNumberFormat="1" applyFont="1" applyFill="1" applyBorder="1"/>
    <xf numFmtId="0" fontId="8" fillId="0" borderId="5" xfId="0" applyFont="1" applyFill="1" applyBorder="1" applyAlignment="1">
      <alignment horizontal="left"/>
    </xf>
    <xf numFmtId="0" fontId="8" fillId="0" borderId="0" xfId="0" applyFont="1" applyFill="1" applyBorder="1"/>
    <xf numFmtId="166" fontId="8" fillId="0" borderId="1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/>
    <xf numFmtId="165" fontId="8" fillId="0" borderId="3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6" fontId="8" fillId="0" borderId="0" xfId="0" applyNumberFormat="1" applyFont="1" applyFill="1"/>
    <xf numFmtId="0" fontId="8" fillId="0" borderId="1" xfId="0" applyFont="1" applyFill="1" applyBorder="1"/>
    <xf numFmtId="0" fontId="8" fillId="0" borderId="8" xfId="0" applyFont="1" applyFill="1" applyBorder="1"/>
    <xf numFmtId="0" fontId="8" fillId="0" borderId="5" xfId="0" applyFont="1" applyFill="1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71" fontId="8" fillId="0" borderId="1" xfId="2" applyNumberFormat="1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fill"/>
    </xf>
    <xf numFmtId="0" fontId="8" fillId="0" borderId="1" xfId="0" applyFont="1" applyBorder="1" applyAlignment="1">
      <alignment horizontal="fill"/>
    </xf>
    <xf numFmtId="0" fontId="8" fillId="0" borderId="2" xfId="0" applyFont="1" applyBorder="1"/>
    <xf numFmtId="0" fontId="8" fillId="0" borderId="11" xfId="0" applyFont="1" applyBorder="1"/>
    <xf numFmtId="0" fontId="8" fillId="0" borderId="5" xfId="0" applyFont="1" applyBorder="1" applyAlignment="1">
      <alignment horizontal="center"/>
    </xf>
    <xf numFmtId="0" fontId="8" fillId="0" borderId="9" xfId="0" applyFont="1" applyBorder="1"/>
    <xf numFmtId="0" fontId="8" fillId="0" borderId="6" xfId="0" applyFont="1" applyBorder="1"/>
    <xf numFmtId="171" fontId="14" fillId="0" borderId="1" xfId="2" applyNumberFormat="1" applyFont="1" applyBorder="1"/>
    <xf numFmtId="171" fontId="14" fillId="5" borderId="1" xfId="2" applyNumberFormat="1" applyFont="1" applyFill="1" applyBorder="1"/>
    <xf numFmtId="171" fontId="14" fillId="0" borderId="1" xfId="2" applyNumberFormat="1" applyFont="1" applyFill="1" applyBorder="1"/>
    <xf numFmtId="172" fontId="14" fillId="0" borderId="1" xfId="2" applyNumberFormat="1" applyFont="1" applyBorder="1"/>
    <xf numFmtId="1" fontId="14" fillId="0" borderId="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1" applyFill="1" applyAlignment="1" applyProtection="1"/>
    <xf numFmtId="173" fontId="10" fillId="0" borderId="5" xfId="0" applyNumberFormat="1" applyFont="1" applyBorder="1" applyAlignment="1">
      <alignment horizontal="center"/>
    </xf>
    <xf numFmtId="1" fontId="10" fillId="0" borderId="0" xfId="0" applyNumberFormat="1" applyFont="1"/>
    <xf numFmtId="0" fontId="8" fillId="0" borderId="9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8" fillId="0" borderId="7" xfId="0" applyFont="1" applyFill="1" applyBorder="1"/>
    <xf numFmtId="0" fontId="20" fillId="0" borderId="0" xfId="1" applyFont="1" applyFill="1" applyAlignment="1" applyProtection="1"/>
    <xf numFmtId="0" fontId="21" fillId="0" borderId="0" xfId="0" applyFont="1" applyFill="1"/>
    <xf numFmtId="0" fontId="21" fillId="0" borderId="1" xfId="0" applyFont="1" applyFill="1" applyBorder="1"/>
    <xf numFmtId="0" fontId="21" fillId="0" borderId="0" xfId="0" applyFont="1" applyBorder="1"/>
    <xf numFmtId="0" fontId="21" fillId="0" borderId="0" xfId="0" applyFont="1"/>
    <xf numFmtId="0" fontId="21" fillId="0" borderId="8" xfId="0" applyFont="1" applyFill="1" applyBorder="1"/>
    <xf numFmtId="0" fontId="21" fillId="4" borderId="2" xfId="0" applyFont="1" applyFill="1" applyBorder="1"/>
    <xf numFmtId="0" fontId="21" fillId="4" borderId="3" xfId="0" applyFont="1" applyFill="1" applyBorder="1"/>
    <xf numFmtId="0" fontId="22" fillId="4" borderId="4" xfId="0" applyFont="1" applyFill="1" applyBorder="1" applyAlignment="1">
      <alignment horizontal="center"/>
    </xf>
    <xf numFmtId="0" fontId="22" fillId="4" borderId="5" xfId="0" applyFont="1" applyFill="1" applyBorder="1" applyAlignment="1"/>
    <xf numFmtId="0" fontId="22" fillId="4" borderId="0" xfId="0" applyFont="1" applyFill="1" applyBorder="1" applyAlignment="1"/>
    <xf numFmtId="0" fontId="22" fillId="4" borderId="1" xfId="0" applyFont="1" applyFill="1" applyBorder="1" applyAlignment="1"/>
    <xf numFmtId="0" fontId="21" fillId="4" borderId="6" xfId="0" applyFont="1" applyFill="1" applyBorder="1"/>
    <xf numFmtId="0" fontId="21" fillId="4" borderId="7" xfId="0" applyFont="1" applyFill="1" applyBorder="1"/>
    <xf numFmtId="0" fontId="21" fillId="4" borderId="8" xfId="0" applyFont="1" applyFill="1" applyBorder="1"/>
    <xf numFmtId="0" fontId="23" fillId="0" borderId="11" xfId="0" applyFont="1" applyBorder="1"/>
    <xf numFmtId="0" fontId="23" fillId="0" borderId="2" xfId="0" applyFont="1" applyBorder="1"/>
    <xf numFmtId="0" fontId="23" fillId="0" borderId="3" xfId="0" applyFont="1" applyBorder="1"/>
    <xf numFmtId="0" fontId="23" fillId="0" borderId="4" xfId="0" applyFont="1" applyBorder="1"/>
    <xf numFmtId="0" fontId="23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1" fillId="0" borderId="5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0" xfId="0" applyFont="1" applyBorder="1" applyAlignment="1">
      <alignment horizontal="fill"/>
    </xf>
    <xf numFmtId="0" fontId="21" fillId="0" borderId="1" xfId="0" applyFont="1" applyBorder="1" applyAlignment="1">
      <alignment horizontal="fill"/>
    </xf>
    <xf numFmtId="0" fontId="21" fillId="0" borderId="2" xfId="0" applyFont="1" applyBorder="1"/>
    <xf numFmtId="0" fontId="21" fillId="0" borderId="11" xfId="0" applyFont="1" applyBorder="1"/>
    <xf numFmtId="0" fontId="21" fillId="0" borderId="5" xfId="0" applyFont="1" applyBorder="1" applyAlignment="1">
      <alignment horizontal="center"/>
    </xf>
    <xf numFmtId="0" fontId="21" fillId="0" borderId="9" xfId="0" applyFont="1" applyBorder="1"/>
    <xf numFmtId="0" fontId="21" fillId="0" borderId="6" xfId="0" applyFont="1" applyBorder="1"/>
    <xf numFmtId="173" fontId="21" fillId="0" borderId="5" xfId="0" applyNumberFormat="1" applyFont="1" applyBorder="1" applyAlignment="1">
      <alignment horizontal="center"/>
    </xf>
    <xf numFmtId="174" fontId="21" fillId="0" borderId="10" xfId="4" applyNumberFormat="1" applyFont="1" applyBorder="1" applyAlignment="1">
      <alignment horizontal="center" vertical="top"/>
    </xf>
    <xf numFmtId="174" fontId="21" fillId="0" borderId="5" xfId="4" applyNumberFormat="1" applyFont="1" applyBorder="1" applyAlignment="1">
      <alignment horizontal="center" vertical="center"/>
    </xf>
    <xf numFmtId="174" fontId="21" fillId="0" borderId="5" xfId="4" applyNumberFormat="1" applyFont="1" applyFill="1" applyBorder="1" applyAlignment="1">
      <alignment horizontal="center" vertical="center"/>
    </xf>
    <xf numFmtId="174" fontId="21" fillId="0" borderId="10" xfId="4" applyNumberFormat="1" applyFont="1" applyFill="1" applyBorder="1" applyAlignment="1">
      <alignment horizontal="center" vertical="top"/>
    </xf>
    <xf numFmtId="174" fontId="21" fillId="0" borderId="10" xfId="4" applyNumberFormat="1" applyFont="1" applyBorder="1" applyAlignment="1">
      <alignment horizontal="center" vertical="center"/>
    </xf>
    <xf numFmtId="174" fontId="21" fillId="0" borderId="1" xfId="4" applyNumberFormat="1" applyFont="1" applyBorder="1" applyAlignment="1">
      <alignment horizontal="center" vertical="center"/>
    </xf>
    <xf numFmtId="174" fontId="21" fillId="0" borderId="1" xfId="4" applyNumberFormat="1" applyFont="1" applyBorder="1" applyAlignment="1">
      <alignment horizontal="center"/>
    </xf>
    <xf numFmtId="174" fontId="21" fillId="0" borderId="0" xfId="4" applyNumberFormat="1" applyFont="1" applyAlignment="1">
      <alignment horizontal="center" vertical="center"/>
    </xf>
    <xf numFmtId="174" fontId="21" fillId="0" borderId="10" xfId="4" applyNumberFormat="1" applyFont="1" applyBorder="1" applyAlignment="1">
      <alignment horizontal="center"/>
    </xf>
    <xf numFmtId="174" fontId="21" fillId="0" borderId="10" xfId="4" applyNumberFormat="1" applyFont="1" applyFill="1" applyBorder="1" applyAlignment="1">
      <alignment horizontal="center"/>
    </xf>
    <xf numFmtId="174" fontId="21" fillId="0" borderId="10" xfId="4" applyNumberFormat="1" applyFont="1" applyBorder="1"/>
    <xf numFmtId="0" fontId="21" fillId="0" borderId="9" xfId="0" applyFont="1" applyFill="1" applyBorder="1"/>
    <xf numFmtId="166" fontId="21" fillId="0" borderId="9" xfId="0" applyNumberFormat="1" applyFont="1" applyFill="1" applyBorder="1"/>
    <xf numFmtId="0" fontId="21" fillId="0" borderId="5" xfId="0" applyFont="1" applyFill="1" applyBorder="1" applyAlignment="1">
      <alignment horizontal="left"/>
    </xf>
    <xf numFmtId="0" fontId="21" fillId="0" borderId="3" xfId="0" applyFont="1" applyFill="1" applyBorder="1" applyAlignment="1"/>
    <xf numFmtId="0" fontId="21" fillId="0" borderId="4" xfId="0" applyFont="1" applyFill="1" applyBorder="1" applyAlignment="1"/>
    <xf numFmtId="0" fontId="22" fillId="0" borderId="5" xfId="0" applyFont="1" applyFill="1" applyBorder="1" applyAlignment="1">
      <alignment horizontal="left"/>
    </xf>
    <xf numFmtId="0" fontId="21" fillId="0" borderId="7" xfId="0" applyFont="1" applyFill="1" applyBorder="1" applyAlignment="1"/>
    <xf numFmtId="0" fontId="21" fillId="0" borderId="8" xfId="0" applyFont="1" applyFill="1" applyBorder="1" applyAlignment="1"/>
    <xf numFmtId="0" fontId="21" fillId="0" borderId="3" xfId="0" applyFont="1" applyFill="1" applyBorder="1"/>
    <xf numFmtId="165" fontId="21" fillId="0" borderId="3" xfId="0" applyNumberFormat="1" applyFont="1" applyFill="1" applyBorder="1"/>
    <xf numFmtId="0" fontId="21" fillId="0" borderId="0" xfId="0" applyFont="1" applyFill="1" applyAlignment="1">
      <alignment horizontal="center"/>
    </xf>
    <xf numFmtId="166" fontId="21" fillId="0" borderId="0" xfId="0" applyNumberFormat="1" applyFont="1" applyFill="1"/>
    <xf numFmtId="0" fontId="21" fillId="5" borderId="0" xfId="0" applyFont="1" applyFill="1"/>
    <xf numFmtId="171" fontId="21" fillId="0" borderId="1" xfId="2" applyNumberFormat="1" applyFont="1" applyFill="1" applyBorder="1"/>
    <xf numFmtId="171" fontId="21" fillId="0" borderId="1" xfId="2" applyNumberFormat="1" applyFont="1" applyBorder="1"/>
    <xf numFmtId="171" fontId="21" fillId="0" borderId="1" xfId="2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6" fontId="8" fillId="0" borderId="3" xfId="0" applyNumberFormat="1" applyFont="1" applyFill="1" applyBorder="1" applyAlignment="1">
      <alignment horizontal="center"/>
    </xf>
    <xf numFmtId="166" fontId="8" fillId="0" borderId="4" xfId="0" applyNumberFormat="1" applyFont="1" applyFill="1" applyBorder="1" applyAlignment="1">
      <alignment horizontal="center"/>
    </xf>
    <xf numFmtId="166" fontId="8" fillId="0" borderId="7" xfId="0" applyNumberFormat="1" applyFont="1" applyFill="1" applyBorder="1" applyAlignment="1">
      <alignment horizontal="center"/>
    </xf>
    <xf numFmtId="166" fontId="8" fillId="0" borderId="8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5">
    <cellStyle name="Lien hypertexte" xfId="1" builtinId="8"/>
    <cellStyle name="Milliers" xfId="4" builtinId="3"/>
    <cellStyle name="Milliers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258064516129E-2"/>
          <c:y val="4.5333451389196325E-2"/>
          <c:w val="0.9258064516129032"/>
          <c:h val="0.65066836111552373"/>
        </c:manualLayout>
      </c:layout>
      <c:lineChart>
        <c:grouping val="standard"/>
        <c:varyColors val="0"/>
        <c:ser>
          <c:idx val="0"/>
          <c:order val="0"/>
          <c:tx>
            <c:strRef>
              <c:f>Feuil2!$A$122</c:f>
              <c:strCache>
                <c:ptCount val="1"/>
                <c:pt idx="0">
                  <c:v>NOMINAL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Feuil2!$B$122:$Y$122</c:f>
              <c:numCache>
                <c:formatCode>0.0</c:formatCode>
                <c:ptCount val="24"/>
                <c:pt idx="0">
                  <c:v>79.78</c:v>
                </c:pt>
                <c:pt idx="1">
                  <c:v>82.06</c:v>
                </c:pt>
                <c:pt idx="2">
                  <c:v>82.43</c:v>
                </c:pt>
                <c:pt idx="3">
                  <c:v>83.24</c:v>
                </c:pt>
                <c:pt idx="4">
                  <c:v>87.02</c:v>
                </c:pt>
                <c:pt idx="5">
                  <c:v>88.59</c:v>
                </c:pt>
                <c:pt idx="6">
                  <c:v>85.57</c:v>
                </c:pt>
                <c:pt idx="7">
                  <c:v>84.69</c:v>
                </c:pt>
                <c:pt idx="8">
                  <c:v>83.83</c:v>
                </c:pt>
                <c:pt idx="9">
                  <c:v>89.16</c:v>
                </c:pt>
                <c:pt idx="10">
                  <c:v>90.11</c:v>
                </c:pt>
                <c:pt idx="11">
                  <c:v>91.96</c:v>
                </c:pt>
                <c:pt idx="12">
                  <c:v>82.29</c:v>
                </c:pt>
                <c:pt idx="13">
                  <c:v>81.02</c:v>
                </c:pt>
                <c:pt idx="14">
                  <c:v>79.701999999999998</c:v>
                </c:pt>
                <c:pt idx="15">
                  <c:v>78.099999999999994</c:v>
                </c:pt>
                <c:pt idx="16">
                  <c:v>78.260000000000005</c:v>
                </c:pt>
                <c:pt idx="17">
                  <c:v>78.25</c:v>
                </c:pt>
                <c:pt idx="18">
                  <c:v>77.98</c:v>
                </c:pt>
                <c:pt idx="19">
                  <c:v>77.150000000000006</c:v>
                </c:pt>
                <c:pt idx="20">
                  <c:v>79.099999999999994</c:v>
                </c:pt>
                <c:pt idx="21">
                  <c:v>86.8</c:v>
                </c:pt>
                <c:pt idx="22">
                  <c:v>85.1</c:v>
                </c:pt>
                <c:pt idx="23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1-4880-8F36-F839EB3F8E13}"/>
            </c:ext>
          </c:extLst>
        </c:ser>
        <c:ser>
          <c:idx val="1"/>
          <c:order val="1"/>
          <c:tx>
            <c:strRef>
              <c:f>Feuil2!$A$123</c:f>
              <c:strCache>
                <c:ptCount val="1"/>
                <c:pt idx="0">
                  <c:v>REEL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Feuil2!$B$123:$Y$123</c:f>
              <c:numCache>
                <c:formatCode>0.0</c:formatCode>
                <c:ptCount val="24"/>
                <c:pt idx="0">
                  <c:v>108.91</c:v>
                </c:pt>
                <c:pt idx="1">
                  <c:v>111.11</c:v>
                </c:pt>
                <c:pt idx="2">
                  <c:v>111.65</c:v>
                </c:pt>
                <c:pt idx="3">
                  <c:v>113.28</c:v>
                </c:pt>
                <c:pt idx="4">
                  <c:v>119.64</c:v>
                </c:pt>
                <c:pt idx="5">
                  <c:v>122.12</c:v>
                </c:pt>
                <c:pt idx="6">
                  <c:v>118.34</c:v>
                </c:pt>
                <c:pt idx="7">
                  <c:v>116.02</c:v>
                </c:pt>
                <c:pt idx="8">
                  <c:v>114.45</c:v>
                </c:pt>
                <c:pt idx="9">
                  <c:v>108.59</c:v>
                </c:pt>
                <c:pt idx="10">
                  <c:v>109.49</c:v>
                </c:pt>
                <c:pt idx="11">
                  <c:v>111.77</c:v>
                </c:pt>
                <c:pt idx="12">
                  <c:v>112.72</c:v>
                </c:pt>
                <c:pt idx="13">
                  <c:v>110.97</c:v>
                </c:pt>
                <c:pt idx="14">
                  <c:v>109.233</c:v>
                </c:pt>
                <c:pt idx="15">
                  <c:v>110.25</c:v>
                </c:pt>
                <c:pt idx="16">
                  <c:v>110.63</c:v>
                </c:pt>
                <c:pt idx="17">
                  <c:v>111.95</c:v>
                </c:pt>
                <c:pt idx="18">
                  <c:v>112.53</c:v>
                </c:pt>
                <c:pt idx="19">
                  <c:v>112.48</c:v>
                </c:pt>
                <c:pt idx="20">
                  <c:v>115.55</c:v>
                </c:pt>
                <c:pt idx="21">
                  <c:v>113.6</c:v>
                </c:pt>
                <c:pt idx="22">
                  <c:v>114.7</c:v>
                </c:pt>
                <c:pt idx="23">
                  <c:v>121.2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1-4880-8F36-F839EB3F8E13}"/>
            </c:ext>
          </c:extLst>
        </c:ser>
        <c:ser>
          <c:idx val="2"/>
          <c:order val="2"/>
          <c:tx>
            <c:strRef>
              <c:f>Feuil2!$A$124</c:f>
              <c:strCache>
                <c:ptCount val="1"/>
              </c:strCache>
            </c:strRef>
          </c:tx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Feuil2!$B$124:$Y$124</c:f>
              <c:numCache>
                <c:formatCode>General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91-4880-8F36-F839EB3F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611192"/>
        <c:axId val="281956512"/>
      </c:lineChart>
      <c:catAx>
        <c:axId val="54261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195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95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42611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00001318930611"/>
          <c:y val="0.92800269047149053"/>
          <c:w val="0.76129030981680057"/>
          <c:h val="5.8666900620709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255106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127</xdr:row>
      <xdr:rowOff>47625</xdr:rowOff>
    </xdr:from>
    <xdr:to>
      <xdr:col>13</xdr:col>
      <xdr:colOff>428625</xdr:colOff>
      <xdr:row>144</xdr:row>
      <xdr:rowOff>66675</xdr:rowOff>
    </xdr:to>
    <xdr:graphicFrame macro="">
      <xdr:nvGraphicFramePr>
        <xdr:cNvPr id="14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F211"/>
  <sheetViews>
    <sheetView workbookViewId="0">
      <selection activeCell="D18" sqref="D18"/>
    </sheetView>
  </sheetViews>
  <sheetFormatPr baseColWidth="10" defaultColWidth="9.140625" defaultRowHeight="15.75" x14ac:dyDescent="0.25"/>
  <cols>
    <col min="1" max="1" width="5.42578125" style="54" customWidth="1"/>
    <col min="2" max="2" width="88.28515625" style="54" bestFit="1" customWidth="1"/>
    <col min="3" max="3" width="59.28515625" style="54" bestFit="1" customWidth="1"/>
    <col min="4" max="4" width="22" style="54" bestFit="1" customWidth="1"/>
    <col min="5" max="5" width="20.42578125" style="54" customWidth="1"/>
    <col min="6" max="16384" width="9.140625" style="54"/>
  </cols>
  <sheetData>
    <row r="1" spans="2:6" ht="27.75" customHeight="1" x14ac:dyDescent="0.25"/>
    <row r="2" spans="2:6" x14ac:dyDescent="0.25">
      <c r="B2" s="66" t="s">
        <v>85</v>
      </c>
    </row>
    <row r="3" spans="2:6" x14ac:dyDescent="0.25">
      <c r="B3" s="66"/>
    </row>
    <row r="4" spans="2:6" x14ac:dyDescent="0.25">
      <c r="B4" s="66" t="s">
        <v>86</v>
      </c>
    </row>
    <row r="5" spans="2:6" x14ac:dyDescent="0.25">
      <c r="B5" s="66" t="s">
        <v>87</v>
      </c>
      <c r="C5" s="2"/>
      <c r="D5" s="2"/>
      <c r="E5" s="2"/>
      <c r="F5" s="2"/>
    </row>
    <row r="8" spans="2:6" ht="18.75" x14ac:dyDescent="0.3">
      <c r="B8" s="55" t="s">
        <v>102</v>
      </c>
    </row>
    <row r="9" spans="2:6" ht="18.75" x14ac:dyDescent="0.3">
      <c r="B9" s="56" t="s">
        <v>112</v>
      </c>
      <c r="C9" s="54" t="s">
        <v>112</v>
      </c>
    </row>
    <row r="11" spans="2:6" x14ac:dyDescent="0.25">
      <c r="B11" t="s">
        <v>103</v>
      </c>
    </row>
    <row r="12" spans="2:6" ht="16.5" thickBot="1" x14ac:dyDescent="0.3">
      <c r="B12" s="57" t="s">
        <v>104</v>
      </c>
      <c r="C12" s="57" t="s">
        <v>105</v>
      </c>
      <c r="D12" s="57" t="s">
        <v>106</v>
      </c>
      <c r="E12" s="57"/>
    </row>
    <row r="13" spans="2:6" x14ac:dyDescent="0.25">
      <c r="B13" s="58" t="s">
        <v>107</v>
      </c>
      <c r="C13" s="59" t="s">
        <v>112</v>
      </c>
      <c r="D13" s="59" t="s">
        <v>113</v>
      </c>
      <c r="E13" s="77">
        <v>45323</v>
      </c>
    </row>
    <row r="14" spans="2:6" x14ac:dyDescent="0.25">
      <c r="B14" s="58" t="s">
        <v>108</v>
      </c>
      <c r="C14" s="59" t="s">
        <v>112</v>
      </c>
      <c r="D14" s="59" t="s">
        <v>114</v>
      </c>
      <c r="E14" s="60" t="s">
        <v>118</v>
      </c>
    </row>
    <row r="15" spans="2:6" x14ac:dyDescent="0.25">
      <c r="B15" s="58" t="s">
        <v>109</v>
      </c>
      <c r="C15" s="59" t="s">
        <v>112</v>
      </c>
      <c r="D15" s="59" t="s">
        <v>115</v>
      </c>
      <c r="E15" s="61" t="s">
        <v>119</v>
      </c>
    </row>
    <row r="16" spans="2:6" ht="16.5" thickBot="1" x14ac:dyDescent="0.3">
      <c r="B16" s="62"/>
      <c r="C16" s="63"/>
      <c r="D16" s="63"/>
      <c r="E16" s="63"/>
    </row>
    <row r="18" spans="2:3" x14ac:dyDescent="0.25">
      <c r="B18" t="s">
        <v>110</v>
      </c>
      <c r="C18" s="64"/>
    </row>
    <row r="19" spans="2:3" x14ac:dyDescent="0.25">
      <c r="B19" t="s">
        <v>111</v>
      </c>
      <c r="C19" s="64"/>
    </row>
    <row r="21" spans="2:3" x14ac:dyDescent="0.25">
      <c r="B21" s="54" t="s">
        <v>83</v>
      </c>
      <c r="C21" s="54" t="s">
        <v>112</v>
      </c>
    </row>
    <row r="22" spans="2:3" x14ac:dyDescent="0.25">
      <c r="B22" s="54" t="s">
        <v>84</v>
      </c>
      <c r="C22" s="65" t="s">
        <v>92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</sheetData>
  <hyperlinks>
    <hyperlink ref="B13" location="'Monthly data'!A1" display="Monthly data"/>
    <hyperlink ref="B14" location="'Quarterly data'!A1" display="Quarterly data"/>
    <hyperlink ref="B15" location="'Annual data'!A1" display="Annual data"/>
    <hyperlink ref="C2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60"/>
  <sheetViews>
    <sheetView tabSelected="1" workbookViewId="0">
      <pane xSplit="1" ySplit="7" topLeftCell="B140" activePane="bottomRight" state="frozen"/>
      <selection pane="topRight" activeCell="B1" sqref="B1"/>
      <selection pane="bottomLeft" activeCell="A8" sqref="A8"/>
      <selection pane="bottomRight" activeCell="H146" sqref="H146"/>
    </sheetView>
  </sheetViews>
  <sheetFormatPr baseColWidth="10" defaultColWidth="9.140625" defaultRowHeight="18" x14ac:dyDescent="0.35"/>
  <cols>
    <col min="1" max="1" width="27.85546875" style="177" customWidth="1"/>
    <col min="2" max="2" width="14.42578125" style="177" bestFit="1" customWidth="1"/>
    <col min="3" max="3" width="20.7109375" style="177" customWidth="1"/>
    <col min="4" max="4" width="11.140625" style="125" customWidth="1"/>
    <col min="5" max="5" width="15.42578125" style="126" customWidth="1"/>
    <col min="6" max="16384" width="9.140625" style="126"/>
  </cols>
  <sheetData>
    <row r="1" spans="1:6" x14ac:dyDescent="0.35">
      <c r="A1" s="122" t="s">
        <v>116</v>
      </c>
      <c r="B1" s="123"/>
      <c r="C1" s="124"/>
    </row>
    <row r="2" spans="1:6" ht="15" customHeight="1" x14ac:dyDescent="0.35">
      <c r="A2" s="123"/>
      <c r="B2" s="123"/>
      <c r="C2" s="127"/>
    </row>
    <row r="3" spans="1:6" x14ac:dyDescent="0.35">
      <c r="A3" s="128"/>
      <c r="B3" s="129"/>
      <c r="C3" s="130" t="s">
        <v>89</v>
      </c>
    </row>
    <row r="4" spans="1:6" x14ac:dyDescent="0.35">
      <c r="A4" s="131" t="s">
        <v>112</v>
      </c>
      <c r="B4" s="132"/>
      <c r="C4" s="133"/>
    </row>
    <row r="5" spans="1:6" x14ac:dyDescent="0.35">
      <c r="A5" s="134"/>
      <c r="B5" s="135"/>
      <c r="C5" s="136"/>
    </row>
    <row r="6" spans="1:6" x14ac:dyDescent="0.35">
      <c r="A6" s="137"/>
      <c r="B6" s="137"/>
      <c r="C6" s="138"/>
      <c r="D6" s="139"/>
      <c r="E6" s="140"/>
      <c r="F6" s="141"/>
    </row>
    <row r="7" spans="1:6" x14ac:dyDescent="0.35">
      <c r="A7" s="142"/>
      <c r="B7" s="143" t="s">
        <v>88</v>
      </c>
      <c r="C7" s="144"/>
      <c r="D7" s="181" t="s">
        <v>93</v>
      </c>
      <c r="E7" s="182"/>
      <c r="F7" s="141"/>
    </row>
    <row r="8" spans="1:6" x14ac:dyDescent="0.35">
      <c r="A8" s="142"/>
      <c r="B8" s="145"/>
      <c r="C8" s="146"/>
      <c r="D8" s="146"/>
      <c r="E8" s="147"/>
      <c r="F8" s="141"/>
    </row>
    <row r="9" spans="1:6" x14ac:dyDescent="0.35">
      <c r="A9" s="142"/>
      <c r="B9" s="126"/>
      <c r="C9" s="148"/>
      <c r="D9" s="148"/>
      <c r="E9" s="149"/>
      <c r="F9" s="141"/>
    </row>
    <row r="10" spans="1:6" x14ac:dyDescent="0.35">
      <c r="A10" s="142" t="s">
        <v>94</v>
      </c>
      <c r="B10" s="150" t="s">
        <v>101</v>
      </c>
      <c r="C10" s="150" t="s">
        <v>100</v>
      </c>
      <c r="D10" s="150" t="s">
        <v>97</v>
      </c>
      <c r="E10" s="143" t="s">
        <v>98</v>
      </c>
      <c r="F10" s="141"/>
    </row>
    <row r="11" spans="1:6" x14ac:dyDescent="0.35">
      <c r="A11" s="151"/>
      <c r="B11" s="152"/>
      <c r="C11" s="152"/>
      <c r="D11" s="152"/>
      <c r="E11" s="151"/>
      <c r="F11" s="141"/>
    </row>
    <row r="12" spans="1:6" x14ac:dyDescent="0.35">
      <c r="A12" s="153">
        <v>41275</v>
      </c>
      <c r="B12" s="154">
        <v>994.63199999999995</v>
      </c>
      <c r="C12" s="154">
        <v>745.49540000000002</v>
      </c>
      <c r="D12" s="155">
        <v>3568.3889600000002</v>
      </c>
      <c r="E12" s="154">
        <v>4787</v>
      </c>
      <c r="F12" s="141"/>
    </row>
    <row r="13" spans="1:6" x14ac:dyDescent="0.35">
      <c r="A13" s="153">
        <v>41306</v>
      </c>
      <c r="B13" s="154">
        <v>1008.567</v>
      </c>
      <c r="C13" s="154">
        <v>680.63289999999995</v>
      </c>
      <c r="D13" s="155">
        <v>3298.8541839999998</v>
      </c>
      <c r="E13" s="154">
        <v>4847</v>
      </c>
      <c r="F13" s="141"/>
    </row>
    <row r="14" spans="1:6" x14ac:dyDescent="0.35">
      <c r="A14" s="153">
        <v>41334</v>
      </c>
      <c r="B14" s="154">
        <v>976.03800000000001</v>
      </c>
      <c r="C14" s="154">
        <v>665.11540000000002</v>
      </c>
      <c r="D14" s="155">
        <v>2918.8376320000002</v>
      </c>
      <c r="E14" s="154">
        <v>4238</v>
      </c>
      <c r="F14" s="141"/>
    </row>
    <row r="15" spans="1:6" x14ac:dyDescent="0.35">
      <c r="A15" s="153">
        <v>41365</v>
      </c>
      <c r="B15" s="154">
        <v>998.68399999999997</v>
      </c>
      <c r="C15" s="154">
        <v>869.74019999999996</v>
      </c>
      <c r="D15" s="155">
        <v>3108.1874299999999</v>
      </c>
      <c r="E15" s="154">
        <v>3574</v>
      </c>
      <c r="F15" s="141"/>
    </row>
    <row r="16" spans="1:6" x14ac:dyDescent="0.35">
      <c r="A16" s="153">
        <v>41395</v>
      </c>
      <c r="B16" s="154">
        <v>971.48599999999999</v>
      </c>
      <c r="C16" s="154">
        <v>914.57079999999996</v>
      </c>
      <c r="D16" s="155">
        <v>3251.9309020000001</v>
      </c>
      <c r="E16" s="154">
        <v>3556</v>
      </c>
      <c r="F16" s="141"/>
    </row>
    <row r="17" spans="1:5" x14ac:dyDescent="0.35">
      <c r="A17" s="153">
        <v>41426</v>
      </c>
      <c r="B17" s="154">
        <v>819.38699999999994</v>
      </c>
      <c r="C17" s="154">
        <v>990.6096</v>
      </c>
      <c r="D17" s="155">
        <v>3455.2145329999998</v>
      </c>
      <c r="E17" s="154">
        <v>3488</v>
      </c>
    </row>
    <row r="18" spans="1:5" x14ac:dyDescent="0.35">
      <c r="A18" s="153">
        <v>41456</v>
      </c>
      <c r="B18" s="154">
        <v>502.28800000000001</v>
      </c>
      <c r="C18" s="154">
        <v>1209.2122999999999</v>
      </c>
      <c r="D18" s="155">
        <v>4119.06556</v>
      </c>
      <c r="E18" s="154">
        <v>3403</v>
      </c>
    </row>
    <row r="19" spans="1:5" x14ac:dyDescent="0.35">
      <c r="A19" s="153">
        <v>41487</v>
      </c>
      <c r="B19" s="154">
        <v>370.26499999999999</v>
      </c>
      <c r="C19" s="154">
        <v>954.78279999999995</v>
      </c>
      <c r="D19" s="155">
        <v>3194.828872</v>
      </c>
      <c r="E19" s="154">
        <v>3347</v>
      </c>
    </row>
    <row r="20" spans="1:5" x14ac:dyDescent="0.35">
      <c r="A20" s="153">
        <v>41518</v>
      </c>
      <c r="B20" s="154">
        <v>245.94499999999999</v>
      </c>
      <c r="C20" s="154">
        <v>677.44839999999999</v>
      </c>
      <c r="D20" s="155">
        <v>2032.2695140000001</v>
      </c>
      <c r="E20" s="154">
        <v>3000</v>
      </c>
    </row>
    <row r="21" spans="1:5" x14ac:dyDescent="0.35">
      <c r="A21" s="153">
        <v>41548</v>
      </c>
      <c r="B21" s="154">
        <v>699.02200000000005</v>
      </c>
      <c r="C21" s="154">
        <v>450.13139999999999</v>
      </c>
      <c r="D21" s="155">
        <v>1282.3764189999999</v>
      </c>
      <c r="E21" s="154">
        <v>2849</v>
      </c>
    </row>
    <row r="22" spans="1:5" x14ac:dyDescent="0.35">
      <c r="A22" s="153">
        <v>41579</v>
      </c>
      <c r="B22" s="154">
        <v>779.11599999999999</v>
      </c>
      <c r="C22" s="154">
        <v>362.43830000000003</v>
      </c>
      <c r="D22" s="155">
        <v>1178.3625999999999</v>
      </c>
      <c r="E22" s="154">
        <v>3251</v>
      </c>
    </row>
    <row r="23" spans="1:5" s="123" customFormat="1" x14ac:dyDescent="0.35">
      <c r="A23" s="153">
        <v>41609</v>
      </c>
      <c r="B23" s="154">
        <v>708.12300000000005</v>
      </c>
      <c r="C23" s="154">
        <v>671.01700000000005</v>
      </c>
      <c r="D23" s="156">
        <v>2455.9165710000002</v>
      </c>
      <c r="E23" s="157">
        <v>3660</v>
      </c>
    </row>
    <row r="24" spans="1:5" x14ac:dyDescent="0.35">
      <c r="A24" s="153">
        <v>41640</v>
      </c>
      <c r="B24" s="154">
        <v>1038.67</v>
      </c>
      <c r="C24" s="154">
        <v>731.048</v>
      </c>
      <c r="D24" s="158">
        <v>2887.8707049999998</v>
      </c>
      <c r="E24" s="157">
        <v>3950</v>
      </c>
    </row>
    <row r="25" spans="1:5" x14ac:dyDescent="0.35">
      <c r="A25" s="153">
        <v>41671</v>
      </c>
      <c r="B25" s="154">
        <v>967.72</v>
      </c>
      <c r="C25" s="154">
        <v>735.56200000000001</v>
      </c>
      <c r="D25" s="158">
        <v>2673.3794560000001</v>
      </c>
      <c r="E25" s="157">
        <v>3634</v>
      </c>
    </row>
    <row r="26" spans="1:5" x14ac:dyDescent="0.35">
      <c r="A26" s="153">
        <v>41699</v>
      </c>
      <c r="B26" s="154">
        <v>1132.46</v>
      </c>
      <c r="C26" s="154">
        <v>980.17729999999995</v>
      </c>
      <c r="D26" s="158">
        <v>3237.7704800000001</v>
      </c>
      <c r="E26" s="157">
        <v>3303</v>
      </c>
    </row>
    <row r="27" spans="1:5" x14ac:dyDescent="0.35">
      <c r="A27" s="153">
        <v>41730</v>
      </c>
      <c r="B27" s="154">
        <v>1197.99</v>
      </c>
      <c r="C27" s="154">
        <v>872.8492</v>
      </c>
      <c r="D27" s="158">
        <v>2874.6497530000001</v>
      </c>
      <c r="E27" s="157">
        <v>3293</v>
      </c>
    </row>
    <row r="28" spans="1:5" x14ac:dyDescent="0.35">
      <c r="A28" s="153">
        <v>41760</v>
      </c>
      <c r="B28" s="154">
        <v>1065.95</v>
      </c>
      <c r="C28" s="154">
        <v>1095.155</v>
      </c>
      <c r="D28" s="158">
        <v>3265.4682590000002</v>
      </c>
      <c r="E28" s="157">
        <v>2982</v>
      </c>
    </row>
    <row r="29" spans="1:5" x14ac:dyDescent="0.35">
      <c r="A29" s="153">
        <v>41791</v>
      </c>
      <c r="B29" s="154">
        <v>848.94200000000001</v>
      </c>
      <c r="C29" s="154">
        <v>1088.912</v>
      </c>
      <c r="D29" s="158">
        <v>3192.6323590000002</v>
      </c>
      <c r="E29" s="157">
        <v>2930</v>
      </c>
    </row>
    <row r="30" spans="1:5" x14ac:dyDescent="0.35">
      <c r="A30" s="153">
        <v>41821</v>
      </c>
      <c r="B30" s="154">
        <v>571.86</v>
      </c>
      <c r="C30" s="154">
        <v>1218.1496999999999</v>
      </c>
      <c r="D30" s="158">
        <v>4145.2102919999998</v>
      </c>
      <c r="E30" s="157">
        <v>3403</v>
      </c>
    </row>
    <row r="31" spans="1:5" x14ac:dyDescent="0.35">
      <c r="A31" s="153">
        <v>41852</v>
      </c>
      <c r="B31" s="154">
        <v>439.79349999999999</v>
      </c>
      <c r="C31" s="154">
        <v>621.51850000000002</v>
      </c>
      <c r="D31" s="158">
        <v>2232.676234</v>
      </c>
      <c r="E31" s="157">
        <v>3592</v>
      </c>
    </row>
    <row r="32" spans="1:5" x14ac:dyDescent="0.35">
      <c r="A32" s="153">
        <v>41883</v>
      </c>
      <c r="B32" s="154">
        <v>416.64</v>
      </c>
      <c r="C32" s="154">
        <v>798.31920000000002</v>
      </c>
      <c r="D32" s="158">
        <v>2615.1086650000002</v>
      </c>
      <c r="E32" s="157">
        <v>3276</v>
      </c>
    </row>
    <row r="33" spans="1:5" x14ac:dyDescent="0.35">
      <c r="A33" s="153">
        <v>41913</v>
      </c>
      <c r="B33" s="154">
        <v>868.22</v>
      </c>
      <c r="C33" s="154">
        <v>564.80999999999995</v>
      </c>
      <c r="D33" s="158">
        <v>1889.4495260000001</v>
      </c>
      <c r="E33" s="157">
        <v>3345</v>
      </c>
    </row>
    <row r="34" spans="1:5" x14ac:dyDescent="0.35">
      <c r="A34" s="153">
        <v>41944</v>
      </c>
      <c r="B34" s="154">
        <v>991.22</v>
      </c>
      <c r="C34" s="154">
        <v>709.86149999999998</v>
      </c>
      <c r="D34" s="158">
        <v>2468.3185159999998</v>
      </c>
      <c r="E34" s="157">
        <v>3341</v>
      </c>
    </row>
    <row r="35" spans="1:5" x14ac:dyDescent="0.35">
      <c r="A35" s="153">
        <v>41974</v>
      </c>
      <c r="B35" s="154">
        <v>993.31</v>
      </c>
      <c r="C35" s="154">
        <v>905.7944</v>
      </c>
      <c r="D35" s="158">
        <v>3156.9430269999998</v>
      </c>
      <c r="E35" s="157">
        <v>3485</v>
      </c>
    </row>
    <row r="36" spans="1:5" x14ac:dyDescent="0.35">
      <c r="A36" s="153">
        <v>42005</v>
      </c>
      <c r="B36" s="154">
        <v>999</v>
      </c>
      <c r="C36" s="154">
        <v>798.62699999999995</v>
      </c>
      <c r="D36" s="158">
        <v>2979.632474</v>
      </c>
      <c r="E36" s="157">
        <v>3731</v>
      </c>
    </row>
    <row r="37" spans="1:5" x14ac:dyDescent="0.35">
      <c r="A37" s="153">
        <v>42036</v>
      </c>
      <c r="B37" s="154">
        <v>1001.843</v>
      </c>
      <c r="C37" s="154">
        <v>971.17</v>
      </c>
      <c r="D37" s="158">
        <v>3696.2705230000001</v>
      </c>
      <c r="E37" s="157">
        <v>3806</v>
      </c>
    </row>
    <row r="38" spans="1:5" x14ac:dyDescent="0.35">
      <c r="A38" s="153">
        <v>42064</v>
      </c>
      <c r="B38" s="154">
        <v>1223.97</v>
      </c>
      <c r="C38" s="154">
        <v>1508.13</v>
      </c>
      <c r="D38" s="159">
        <v>6391.9108210000004</v>
      </c>
      <c r="E38" s="157">
        <v>4238</v>
      </c>
    </row>
    <row r="39" spans="1:5" x14ac:dyDescent="0.35">
      <c r="A39" s="153">
        <v>42095</v>
      </c>
      <c r="B39" s="154">
        <v>1203.92</v>
      </c>
      <c r="C39" s="154">
        <v>719.95460000000003</v>
      </c>
      <c r="D39" s="159">
        <v>3114.8036769999999</v>
      </c>
      <c r="E39" s="157">
        <v>4326</v>
      </c>
    </row>
    <row r="40" spans="1:5" x14ac:dyDescent="0.35">
      <c r="A40" s="153">
        <v>42125</v>
      </c>
      <c r="B40" s="154">
        <v>1068.5119999999999</v>
      </c>
      <c r="C40" s="154">
        <v>860.6114</v>
      </c>
      <c r="D40" s="158">
        <v>4100.9618140000002</v>
      </c>
      <c r="E40" s="157">
        <v>4755</v>
      </c>
    </row>
    <row r="41" spans="1:5" x14ac:dyDescent="0.35">
      <c r="A41" s="153">
        <v>42156</v>
      </c>
      <c r="B41" s="154">
        <v>1039.9359999999999</v>
      </c>
      <c r="C41" s="154">
        <v>1567.2535</v>
      </c>
      <c r="D41" s="158">
        <v>8225.6819209999994</v>
      </c>
      <c r="E41" s="157">
        <v>5248</v>
      </c>
    </row>
    <row r="42" spans="1:5" x14ac:dyDescent="0.35">
      <c r="A42" s="153">
        <v>42186</v>
      </c>
      <c r="B42" s="154">
        <v>745.38</v>
      </c>
      <c r="C42" s="154">
        <v>900.64</v>
      </c>
      <c r="D42" s="158">
        <v>5171.2980239999997</v>
      </c>
      <c r="E42" s="160">
        <v>5742</v>
      </c>
    </row>
    <row r="43" spans="1:5" x14ac:dyDescent="0.35">
      <c r="A43" s="153">
        <v>42217</v>
      </c>
      <c r="B43" s="154">
        <v>545.67999999999995</v>
      </c>
      <c r="C43" s="154">
        <v>793.55</v>
      </c>
      <c r="D43" s="158">
        <v>4196.7700279999999</v>
      </c>
      <c r="E43" s="160">
        <v>5289</v>
      </c>
    </row>
    <row r="44" spans="1:5" x14ac:dyDescent="0.35">
      <c r="A44" s="153">
        <v>42248</v>
      </c>
      <c r="B44" s="154">
        <v>385.18900000000002</v>
      </c>
      <c r="C44" s="154">
        <v>1095.0219999999999</v>
      </c>
      <c r="D44" s="158">
        <v>5760.7725019999998</v>
      </c>
      <c r="E44" s="160">
        <v>5261</v>
      </c>
    </row>
    <row r="45" spans="1:5" x14ac:dyDescent="0.35">
      <c r="A45" s="153">
        <v>42278</v>
      </c>
      <c r="B45" s="154">
        <v>558.77</v>
      </c>
      <c r="C45" s="154">
        <v>465.29</v>
      </c>
      <c r="D45" s="158">
        <v>2513.3247769999998</v>
      </c>
      <c r="E45" s="160">
        <v>5402</v>
      </c>
    </row>
    <row r="46" spans="1:5" x14ac:dyDescent="0.35">
      <c r="A46" s="153">
        <v>42309</v>
      </c>
      <c r="B46" s="154">
        <v>794.53</v>
      </c>
      <c r="C46" s="154">
        <v>454.47</v>
      </c>
      <c r="D46" s="158">
        <v>2413.39831</v>
      </c>
      <c r="E46" s="160">
        <v>5310</v>
      </c>
    </row>
    <row r="47" spans="1:5" x14ac:dyDescent="0.35">
      <c r="A47" s="153">
        <v>42339</v>
      </c>
      <c r="B47" s="154">
        <v>1219</v>
      </c>
      <c r="C47" s="154">
        <v>709.92750000000001</v>
      </c>
      <c r="D47" s="158">
        <v>3603.1475970000001</v>
      </c>
      <c r="E47" s="160">
        <v>5075</v>
      </c>
    </row>
    <row r="48" spans="1:5" x14ac:dyDescent="0.35">
      <c r="A48" s="153">
        <v>42370</v>
      </c>
      <c r="B48" s="154">
        <v>1247.56</v>
      </c>
      <c r="C48" s="154">
        <v>728.97860000000003</v>
      </c>
      <c r="D48" s="161">
        <v>3172.8846490000001</v>
      </c>
      <c r="E48" s="162">
        <v>4353</v>
      </c>
    </row>
    <row r="49" spans="1:5" x14ac:dyDescent="0.35">
      <c r="A49" s="153">
        <v>42401</v>
      </c>
      <c r="B49" s="154">
        <v>1318.77</v>
      </c>
      <c r="C49" s="154">
        <v>1162.9929</v>
      </c>
      <c r="D49" s="161">
        <v>4614.0900549999997</v>
      </c>
      <c r="E49" s="162">
        <v>3967</v>
      </c>
    </row>
    <row r="50" spans="1:5" x14ac:dyDescent="0.35">
      <c r="A50" s="153">
        <v>42430</v>
      </c>
      <c r="B50" s="154">
        <v>1442.67</v>
      </c>
      <c r="C50" s="154">
        <v>998.79</v>
      </c>
      <c r="D50" s="161">
        <v>3538.3951149999998</v>
      </c>
      <c r="E50" s="162">
        <v>3543</v>
      </c>
    </row>
    <row r="51" spans="1:5" x14ac:dyDescent="0.35">
      <c r="A51" s="153">
        <v>42461</v>
      </c>
      <c r="B51" s="154">
        <v>1388</v>
      </c>
      <c r="C51" s="154">
        <v>1083.2850000000001</v>
      </c>
      <c r="D51" s="158">
        <v>3369.005999</v>
      </c>
      <c r="E51" s="160">
        <v>3110</v>
      </c>
    </row>
    <row r="52" spans="1:5" x14ac:dyDescent="0.35">
      <c r="A52" s="153">
        <v>42491</v>
      </c>
      <c r="B52" s="154">
        <v>1106.06</v>
      </c>
      <c r="C52" s="154">
        <v>1295.8</v>
      </c>
      <c r="D52" s="158">
        <v>3914.963538</v>
      </c>
      <c r="E52" s="160">
        <v>3021</v>
      </c>
    </row>
    <row r="53" spans="1:5" x14ac:dyDescent="0.35">
      <c r="A53" s="153">
        <v>42522</v>
      </c>
      <c r="B53" s="154">
        <v>891.39300000000003</v>
      </c>
      <c r="C53" s="154">
        <v>995.59199999999998</v>
      </c>
      <c r="D53" s="158">
        <v>3412.2400299999999</v>
      </c>
      <c r="E53" s="160">
        <v>3427</v>
      </c>
    </row>
    <row r="54" spans="1:5" x14ac:dyDescent="0.35">
      <c r="A54" s="153">
        <v>42552</v>
      </c>
      <c r="B54" s="154">
        <v>453.37</v>
      </c>
      <c r="C54" s="154">
        <v>1319</v>
      </c>
      <c r="D54" s="158">
        <v>4436.999898</v>
      </c>
      <c r="E54" s="160">
        <v>3364</v>
      </c>
    </row>
    <row r="55" spans="1:5" x14ac:dyDescent="0.35">
      <c r="A55" s="153">
        <v>42583</v>
      </c>
      <c r="B55" s="154">
        <v>441.36900000000003</v>
      </c>
      <c r="C55" s="154">
        <v>1115.75</v>
      </c>
      <c r="D55" s="158">
        <v>3475.453</v>
      </c>
      <c r="E55" s="160">
        <v>3115</v>
      </c>
    </row>
    <row r="56" spans="1:5" x14ac:dyDescent="0.35">
      <c r="A56" s="153">
        <v>42614</v>
      </c>
      <c r="B56" s="154">
        <v>640.16399999999999</v>
      </c>
      <c r="C56" s="154">
        <v>782.73789999999997</v>
      </c>
      <c r="D56" s="158">
        <v>2555.2621509999999</v>
      </c>
      <c r="E56" s="160">
        <v>3265</v>
      </c>
    </row>
    <row r="57" spans="1:5" x14ac:dyDescent="0.35">
      <c r="A57" s="153">
        <v>42644</v>
      </c>
      <c r="B57" s="154">
        <v>352.05399999999997</v>
      </c>
      <c r="C57" s="154">
        <v>429.58199999999999</v>
      </c>
      <c r="D57" s="158">
        <v>1431.0157160000001</v>
      </c>
      <c r="E57" s="160">
        <v>3331</v>
      </c>
    </row>
    <row r="58" spans="1:5" x14ac:dyDescent="0.35">
      <c r="A58" s="153">
        <v>42675</v>
      </c>
      <c r="B58" s="154">
        <v>882.69</v>
      </c>
      <c r="C58" s="154">
        <v>382.75119999999998</v>
      </c>
      <c r="D58" s="158">
        <v>1559.139199</v>
      </c>
      <c r="E58" s="160">
        <v>4074</v>
      </c>
    </row>
    <row r="59" spans="1:5" x14ac:dyDescent="0.35">
      <c r="A59" s="153">
        <v>42705</v>
      </c>
      <c r="B59" s="154">
        <v>589.38</v>
      </c>
      <c r="C59" s="154">
        <v>414.72</v>
      </c>
      <c r="D59" s="158">
        <v>2019.4121560000001</v>
      </c>
      <c r="E59" s="160">
        <v>4869</v>
      </c>
    </row>
    <row r="60" spans="1:5" x14ac:dyDescent="0.35">
      <c r="A60" s="153">
        <v>42736</v>
      </c>
      <c r="B60" s="154">
        <v>936.27700000000004</v>
      </c>
      <c r="C60" s="154">
        <v>881.16920000000005</v>
      </c>
      <c r="D60" s="158">
        <v>4289.7908770000004</v>
      </c>
      <c r="E60" s="160">
        <v>4868</v>
      </c>
    </row>
    <row r="61" spans="1:5" x14ac:dyDescent="0.35">
      <c r="A61" s="153">
        <v>42767</v>
      </c>
      <c r="B61" s="154">
        <v>999.79100000000005</v>
      </c>
      <c r="C61" s="154">
        <v>773.91930000000002</v>
      </c>
      <c r="D61" s="158">
        <v>3707.6565439999999</v>
      </c>
      <c r="E61" s="160">
        <v>4791</v>
      </c>
    </row>
    <row r="62" spans="1:5" x14ac:dyDescent="0.35">
      <c r="A62" s="153">
        <v>42795</v>
      </c>
      <c r="B62" s="154">
        <v>1000.362</v>
      </c>
      <c r="C62" s="154">
        <v>921.43</v>
      </c>
      <c r="D62" s="158">
        <v>4160.9182899999996</v>
      </c>
      <c r="E62" s="160">
        <v>4516</v>
      </c>
    </row>
    <row r="63" spans="1:5" x14ac:dyDescent="0.35">
      <c r="A63" s="153">
        <v>42826</v>
      </c>
      <c r="B63" s="154">
        <v>1174.5999999999999</v>
      </c>
      <c r="C63" s="154">
        <v>861.28430000000003</v>
      </c>
      <c r="D63" s="161">
        <v>4042.022958</v>
      </c>
      <c r="E63" s="162">
        <v>4693</v>
      </c>
    </row>
    <row r="64" spans="1:5" x14ac:dyDescent="0.35">
      <c r="A64" s="153">
        <v>42856</v>
      </c>
      <c r="B64" s="154">
        <v>1061.9960000000001</v>
      </c>
      <c r="C64" s="154">
        <v>1139.6116999999999</v>
      </c>
      <c r="D64" s="161">
        <v>5386.772817</v>
      </c>
      <c r="E64" s="162">
        <v>4727</v>
      </c>
    </row>
    <row r="65" spans="1:5" x14ac:dyDescent="0.35">
      <c r="A65" s="153">
        <v>42887</v>
      </c>
      <c r="B65" s="154">
        <v>943.51900000000001</v>
      </c>
      <c r="C65" s="154">
        <v>798.7038</v>
      </c>
      <c r="D65" s="161">
        <v>4022.7961839999998</v>
      </c>
      <c r="E65" s="162">
        <v>5037</v>
      </c>
    </row>
    <row r="66" spans="1:5" x14ac:dyDescent="0.35">
      <c r="A66" s="153">
        <v>42917</v>
      </c>
      <c r="B66" s="154">
        <v>541.55200000000002</v>
      </c>
      <c r="C66" s="154">
        <v>1170.1780000000001</v>
      </c>
      <c r="D66" s="161">
        <v>5826.9108619999997</v>
      </c>
      <c r="E66" s="162">
        <v>4980</v>
      </c>
    </row>
    <row r="67" spans="1:5" x14ac:dyDescent="0.35">
      <c r="A67" s="153">
        <v>42948</v>
      </c>
      <c r="B67" s="154">
        <v>426.69200000000001</v>
      </c>
      <c r="C67" s="154">
        <v>849.47799999999995</v>
      </c>
      <c r="D67" s="161">
        <v>4273.0527009999996</v>
      </c>
      <c r="E67" s="162">
        <v>5030</v>
      </c>
    </row>
    <row r="68" spans="1:5" x14ac:dyDescent="0.35">
      <c r="A68" s="153">
        <v>42979</v>
      </c>
      <c r="B68" s="154">
        <v>272.13299999999998</v>
      </c>
      <c r="C68" s="154">
        <v>587.98889999999994</v>
      </c>
      <c r="D68" s="158">
        <v>3045.3813660000001</v>
      </c>
      <c r="E68" s="163">
        <v>5179</v>
      </c>
    </row>
    <row r="69" spans="1:5" x14ac:dyDescent="0.35">
      <c r="A69" s="153">
        <v>43009</v>
      </c>
      <c r="B69" s="154">
        <v>593.86</v>
      </c>
      <c r="C69" s="154">
        <v>584.88139999999999</v>
      </c>
      <c r="D69" s="159">
        <v>3053.0127029999999</v>
      </c>
      <c r="E69" s="160">
        <v>5220</v>
      </c>
    </row>
    <row r="70" spans="1:5" x14ac:dyDescent="0.35">
      <c r="A70" s="153">
        <v>43040</v>
      </c>
      <c r="B70" s="154">
        <v>879.4</v>
      </c>
      <c r="C70" s="154">
        <v>426.10109999999997</v>
      </c>
      <c r="D70" s="161">
        <v>2265.1123080000002</v>
      </c>
      <c r="E70" s="162">
        <v>5316</v>
      </c>
    </row>
    <row r="71" spans="1:5" x14ac:dyDescent="0.35">
      <c r="A71" s="153">
        <v>43070</v>
      </c>
      <c r="B71" s="154">
        <v>810.3</v>
      </c>
      <c r="C71" s="154">
        <v>744.5</v>
      </c>
      <c r="D71" s="158">
        <v>3939.6</v>
      </c>
      <c r="E71" s="160">
        <v>5291</v>
      </c>
    </row>
    <row r="72" spans="1:5" x14ac:dyDescent="0.35">
      <c r="A72" s="153">
        <v>43101</v>
      </c>
      <c r="B72" s="154">
        <v>929.49900000000002</v>
      </c>
      <c r="C72" s="154">
        <v>819.2133</v>
      </c>
      <c r="D72" s="158">
        <v>4424.6899999999996</v>
      </c>
      <c r="E72" s="164">
        <v>5401</v>
      </c>
    </row>
    <row r="73" spans="1:5" x14ac:dyDescent="0.35">
      <c r="A73" s="153">
        <v>43132</v>
      </c>
      <c r="B73" s="154">
        <v>1082</v>
      </c>
      <c r="C73" s="154">
        <v>924.9</v>
      </c>
      <c r="D73" s="158">
        <v>4873.0389999999998</v>
      </c>
      <c r="E73" s="164">
        <v>5269</v>
      </c>
    </row>
    <row r="74" spans="1:5" x14ac:dyDescent="0.35">
      <c r="A74" s="153">
        <v>43160</v>
      </c>
      <c r="B74" s="154">
        <v>1244.886</v>
      </c>
      <c r="C74" s="154">
        <v>846.60889999999995</v>
      </c>
      <c r="D74" s="158">
        <v>4356.913442</v>
      </c>
      <c r="E74" s="164">
        <v>5146</v>
      </c>
    </row>
    <row r="75" spans="1:5" x14ac:dyDescent="0.35">
      <c r="A75" s="153">
        <v>43191</v>
      </c>
      <c r="B75" s="154">
        <v>1148.771</v>
      </c>
      <c r="C75" s="154">
        <v>910.66200000000003</v>
      </c>
      <c r="D75" s="158">
        <v>4323.5868659999996</v>
      </c>
      <c r="E75" s="164">
        <v>4748</v>
      </c>
    </row>
    <row r="76" spans="1:5" x14ac:dyDescent="0.35">
      <c r="A76" s="153">
        <v>43221</v>
      </c>
      <c r="B76" s="154">
        <v>1198.288</v>
      </c>
      <c r="C76" s="154">
        <v>1193.123</v>
      </c>
      <c r="D76" s="158">
        <v>5194.9368759999998</v>
      </c>
      <c r="E76" s="164">
        <v>4354</v>
      </c>
    </row>
    <row r="77" spans="1:5" x14ac:dyDescent="0.35">
      <c r="A77" s="153">
        <v>43252</v>
      </c>
      <c r="B77" s="154">
        <v>1070.3409999999999</v>
      </c>
      <c r="C77" s="154">
        <v>862.39049999999997</v>
      </c>
      <c r="D77" s="158">
        <v>3780.2684410000002</v>
      </c>
      <c r="E77" s="164">
        <v>4383</v>
      </c>
    </row>
    <row r="78" spans="1:5" x14ac:dyDescent="0.35">
      <c r="A78" s="153">
        <v>43282</v>
      </c>
      <c r="B78" s="154">
        <v>550.92700000000002</v>
      </c>
      <c r="C78" s="154">
        <v>1292.9295</v>
      </c>
      <c r="D78" s="158">
        <v>5323.0231739999999</v>
      </c>
      <c r="E78" s="164">
        <v>4117</v>
      </c>
    </row>
    <row r="79" spans="1:5" x14ac:dyDescent="0.35">
      <c r="A79" s="153">
        <v>43313</v>
      </c>
      <c r="B79" s="154">
        <v>470.29899999999998</v>
      </c>
      <c r="C79" s="154">
        <v>944.62855000000002</v>
      </c>
      <c r="D79" s="158">
        <v>3774.9820920000002</v>
      </c>
      <c r="E79" s="164">
        <v>3996</v>
      </c>
    </row>
    <row r="80" spans="1:5" x14ac:dyDescent="0.35">
      <c r="A80" s="153">
        <v>43344</v>
      </c>
      <c r="B80" s="154">
        <v>566.49</v>
      </c>
      <c r="C80" s="154">
        <v>716.30970000000002</v>
      </c>
      <c r="D80" s="154">
        <v>2617.4188690000001</v>
      </c>
      <c r="E80" s="164">
        <v>3654</v>
      </c>
    </row>
    <row r="81" spans="1:5" x14ac:dyDescent="0.35">
      <c r="A81" s="153">
        <v>43374</v>
      </c>
      <c r="B81" s="154">
        <v>827.84900000000005</v>
      </c>
      <c r="C81" s="154">
        <v>700.005</v>
      </c>
      <c r="D81" s="154">
        <v>2783.6510979999998</v>
      </c>
      <c r="E81" s="164">
        <v>3977</v>
      </c>
    </row>
    <row r="82" spans="1:5" x14ac:dyDescent="0.35">
      <c r="A82" s="153">
        <v>43405</v>
      </c>
      <c r="B82" s="154">
        <v>654.18700000000001</v>
      </c>
      <c r="C82" s="154">
        <v>680.33450000000005</v>
      </c>
      <c r="D82" s="154">
        <v>3151.377935</v>
      </c>
      <c r="E82" s="164">
        <v>4632</v>
      </c>
    </row>
    <row r="83" spans="1:5" x14ac:dyDescent="0.35">
      <c r="A83" s="153">
        <v>43435</v>
      </c>
      <c r="B83" s="154">
        <v>957.01900000000001</v>
      </c>
      <c r="C83" s="154">
        <v>555.78980000000001</v>
      </c>
      <c r="D83" s="154">
        <v>2266.4663890000002</v>
      </c>
      <c r="E83" s="164">
        <v>4078</v>
      </c>
    </row>
    <row r="84" spans="1:5" x14ac:dyDescent="0.35">
      <c r="A84" s="153">
        <v>43466</v>
      </c>
      <c r="B84" s="154">
        <v>1182.2070000000001</v>
      </c>
      <c r="C84" s="154">
        <v>745.54499999999996</v>
      </c>
      <c r="D84" s="154">
        <v>3046.2753670000002</v>
      </c>
      <c r="E84" s="164">
        <v>4086</v>
      </c>
    </row>
    <row r="85" spans="1:5" x14ac:dyDescent="0.35">
      <c r="A85" s="153">
        <v>43497</v>
      </c>
      <c r="B85" s="154">
        <v>1239.5640000000001</v>
      </c>
      <c r="C85" s="154">
        <v>992.23500000000001</v>
      </c>
      <c r="D85" s="154">
        <v>3921.524105</v>
      </c>
      <c r="E85" s="164">
        <v>3952</v>
      </c>
    </row>
    <row r="86" spans="1:5" x14ac:dyDescent="0.35">
      <c r="A86" s="153">
        <v>43525</v>
      </c>
      <c r="B86" s="154">
        <v>1077.1849999999999</v>
      </c>
      <c r="C86" s="154">
        <v>859.88329999999996</v>
      </c>
      <c r="D86" s="154">
        <v>3377.6880609999998</v>
      </c>
      <c r="E86" s="164">
        <v>3928</v>
      </c>
    </row>
    <row r="87" spans="1:5" x14ac:dyDescent="0.35">
      <c r="A87" s="153">
        <v>43556</v>
      </c>
      <c r="B87" s="154">
        <v>1405.1880000000001</v>
      </c>
      <c r="C87" s="154">
        <v>1020.92605</v>
      </c>
      <c r="D87" s="154">
        <v>4151.0599579999998</v>
      </c>
      <c r="E87" s="164">
        <v>4066</v>
      </c>
    </row>
    <row r="88" spans="1:5" x14ac:dyDescent="0.35">
      <c r="A88" s="153">
        <v>43586</v>
      </c>
      <c r="B88" s="154">
        <v>1083.67</v>
      </c>
      <c r="C88" s="154">
        <v>1006.6335</v>
      </c>
      <c r="D88" s="154">
        <v>3988.0743940000002</v>
      </c>
      <c r="E88" s="164">
        <v>3962</v>
      </c>
    </row>
    <row r="89" spans="1:5" x14ac:dyDescent="0.35">
      <c r="A89" s="153">
        <v>43617</v>
      </c>
      <c r="B89" s="154">
        <v>839.64800000000002</v>
      </c>
      <c r="C89" s="154">
        <v>841.0095</v>
      </c>
      <c r="D89" s="154">
        <v>3185.792046</v>
      </c>
      <c r="E89" s="164">
        <v>3788</v>
      </c>
    </row>
    <row r="90" spans="1:5" x14ac:dyDescent="0.35">
      <c r="A90" s="153">
        <v>43647</v>
      </c>
      <c r="B90" s="154">
        <v>679.803</v>
      </c>
      <c r="C90" s="154">
        <v>972.87570000000005</v>
      </c>
      <c r="D90" s="154">
        <v>3659.7344840000001</v>
      </c>
      <c r="E90" s="164">
        <v>3762</v>
      </c>
    </row>
    <row r="91" spans="1:5" x14ac:dyDescent="0.35">
      <c r="A91" s="153">
        <v>43678</v>
      </c>
      <c r="B91" s="154">
        <v>567.84699999999998</v>
      </c>
      <c r="C91" s="154">
        <v>920.18880000000001</v>
      </c>
      <c r="D91" s="154">
        <v>3823.653519</v>
      </c>
      <c r="E91" s="164">
        <v>4155</v>
      </c>
    </row>
    <row r="92" spans="1:5" x14ac:dyDescent="0.35">
      <c r="A92" s="153">
        <v>43709</v>
      </c>
      <c r="B92" s="154">
        <v>473.93</v>
      </c>
      <c r="C92" s="154">
        <v>758</v>
      </c>
      <c r="D92" s="154">
        <v>3172</v>
      </c>
      <c r="E92" s="164">
        <v>4186</v>
      </c>
    </row>
    <row r="93" spans="1:5" x14ac:dyDescent="0.35">
      <c r="A93" s="153">
        <v>43739</v>
      </c>
      <c r="B93" s="154">
        <v>652.51300000000003</v>
      </c>
      <c r="C93" s="154">
        <v>863.52599999999995</v>
      </c>
      <c r="D93" s="154">
        <v>3847.96317</v>
      </c>
      <c r="E93" s="164">
        <v>4456</v>
      </c>
    </row>
    <row r="94" spans="1:5" x14ac:dyDescent="0.35">
      <c r="A94" s="153">
        <v>43770</v>
      </c>
      <c r="B94" s="154">
        <v>671.72299999999996</v>
      </c>
      <c r="C94" s="154">
        <v>690.56100000000004</v>
      </c>
      <c r="D94" s="154">
        <v>2968.111547</v>
      </c>
      <c r="E94" s="164">
        <v>4298</v>
      </c>
    </row>
    <row r="95" spans="1:5" x14ac:dyDescent="0.35">
      <c r="A95" s="153">
        <v>43800</v>
      </c>
      <c r="B95" s="154">
        <v>949.75199999999995</v>
      </c>
      <c r="C95" s="154">
        <v>567.95899999999995</v>
      </c>
      <c r="D95" s="154">
        <v>2567.8164190000002</v>
      </c>
      <c r="E95" s="164">
        <v>4521</v>
      </c>
    </row>
    <row r="96" spans="1:5" x14ac:dyDescent="0.35">
      <c r="A96" s="153">
        <v>43831</v>
      </c>
      <c r="B96" s="154">
        <v>1231.99</v>
      </c>
      <c r="C96" s="154">
        <v>846.12099999999998</v>
      </c>
      <c r="D96" s="154">
        <v>3955.1593710000002</v>
      </c>
      <c r="E96" s="164">
        <v>4674</v>
      </c>
    </row>
    <row r="97" spans="1:5" x14ac:dyDescent="0.35">
      <c r="A97" s="153">
        <v>43862</v>
      </c>
      <c r="B97" s="154">
        <v>1169.1089999999999</v>
      </c>
      <c r="C97" s="154">
        <v>875.39800000000002</v>
      </c>
      <c r="D97" s="154">
        <v>3897.1683109999999</v>
      </c>
      <c r="E97" s="164">
        <v>4452</v>
      </c>
    </row>
    <row r="98" spans="1:5" x14ac:dyDescent="0.35">
      <c r="A98" s="153">
        <v>43891</v>
      </c>
      <c r="B98" s="154">
        <v>1256.925</v>
      </c>
      <c r="C98" s="154">
        <v>940.226</v>
      </c>
      <c r="D98" s="154">
        <v>4326.1912759999996</v>
      </c>
      <c r="E98" s="164">
        <v>4601</v>
      </c>
    </row>
    <row r="99" spans="1:5" x14ac:dyDescent="0.35">
      <c r="A99" s="153">
        <v>43922</v>
      </c>
      <c r="B99" s="154">
        <v>1332.798</v>
      </c>
      <c r="C99" s="154">
        <v>934.50900000000001</v>
      </c>
      <c r="D99" s="154">
        <v>4150.7465899999997</v>
      </c>
      <c r="E99" s="164">
        <v>4442</v>
      </c>
    </row>
    <row r="100" spans="1:5" x14ac:dyDescent="0.35">
      <c r="A100" s="153">
        <v>43952</v>
      </c>
      <c r="B100" s="154">
        <v>1056.26</v>
      </c>
      <c r="C100" s="154">
        <v>787.15700000000004</v>
      </c>
      <c r="D100" s="154">
        <v>3381.7033719999999</v>
      </c>
      <c r="E100" s="164">
        <v>4296</v>
      </c>
    </row>
    <row r="101" spans="1:5" x14ac:dyDescent="0.35">
      <c r="A101" s="153">
        <v>43983</v>
      </c>
      <c r="B101" s="154">
        <v>980.22</v>
      </c>
      <c r="C101" s="154">
        <v>864.67499999999995</v>
      </c>
      <c r="D101" s="154">
        <v>3402.2033919999999</v>
      </c>
      <c r="E101" s="164">
        <v>3935</v>
      </c>
    </row>
    <row r="102" spans="1:5" x14ac:dyDescent="0.35">
      <c r="A102" s="153">
        <v>44013</v>
      </c>
      <c r="B102" s="154">
        <v>550.37199999999996</v>
      </c>
      <c r="C102" s="154">
        <v>810.06039999999996</v>
      </c>
      <c r="D102" s="154">
        <v>2988.834828</v>
      </c>
      <c r="E102" s="164">
        <v>3690</v>
      </c>
    </row>
    <row r="103" spans="1:5" x14ac:dyDescent="0.35">
      <c r="A103" s="153">
        <v>44044</v>
      </c>
      <c r="B103" s="154">
        <v>410.71699999999998</v>
      </c>
      <c r="C103" s="154">
        <v>961.54899999999998</v>
      </c>
      <c r="D103" s="154">
        <v>3705.289925</v>
      </c>
      <c r="E103" s="164">
        <v>3853</v>
      </c>
    </row>
    <row r="104" spans="1:5" x14ac:dyDescent="0.35">
      <c r="A104" s="153">
        <v>44075</v>
      </c>
      <c r="B104" s="154">
        <v>360.66800000000001</v>
      </c>
      <c r="C104" s="154">
        <v>928.2</v>
      </c>
      <c r="D104" s="154">
        <v>3666.4432849999998</v>
      </c>
      <c r="E104" s="164">
        <v>3950</v>
      </c>
    </row>
    <row r="105" spans="1:5" x14ac:dyDescent="0.35">
      <c r="A105" s="153">
        <v>44105</v>
      </c>
      <c r="B105" s="154">
        <v>506.54</v>
      </c>
      <c r="C105" s="154">
        <v>762.57299999999998</v>
      </c>
      <c r="D105" s="154">
        <v>3002.786012</v>
      </c>
      <c r="E105" s="164">
        <v>3938</v>
      </c>
    </row>
    <row r="106" spans="1:5" x14ac:dyDescent="0.35">
      <c r="A106" s="153">
        <v>44136</v>
      </c>
      <c r="B106" s="154">
        <v>868.39099999999996</v>
      </c>
      <c r="C106" s="154">
        <v>655.02779999999996</v>
      </c>
      <c r="D106" s="154">
        <v>2783.727797</v>
      </c>
      <c r="E106" s="164">
        <v>4250</v>
      </c>
    </row>
    <row r="107" spans="1:5" x14ac:dyDescent="0.35">
      <c r="A107" s="153">
        <v>44166</v>
      </c>
      <c r="B107" s="154">
        <v>1038.739</v>
      </c>
      <c r="C107" s="154">
        <v>806.40985000000001</v>
      </c>
      <c r="D107" s="154">
        <v>3502.6479810000001</v>
      </c>
      <c r="E107" s="164">
        <v>4344</v>
      </c>
    </row>
    <row r="108" spans="1:5" x14ac:dyDescent="0.35">
      <c r="A108" s="153">
        <v>44197</v>
      </c>
      <c r="B108" s="154">
        <v>1161.7249999999999</v>
      </c>
      <c r="C108" s="154">
        <v>893.03375000000005</v>
      </c>
      <c r="D108" s="154">
        <v>3866.975363</v>
      </c>
      <c r="E108" s="164">
        <v>4330</v>
      </c>
    </row>
    <row r="109" spans="1:5" x14ac:dyDescent="0.35">
      <c r="A109" s="153">
        <v>44228</v>
      </c>
      <c r="B109" s="154">
        <v>1103.0250000000001</v>
      </c>
      <c r="C109" s="154">
        <v>944.71445000000006</v>
      </c>
      <c r="D109" s="154">
        <v>4130.8289919999997</v>
      </c>
      <c r="E109" s="164">
        <v>4373</v>
      </c>
    </row>
    <row r="110" spans="1:5" x14ac:dyDescent="0.35">
      <c r="A110" s="153">
        <v>44256</v>
      </c>
      <c r="B110" s="154">
        <v>1233.413</v>
      </c>
      <c r="C110" s="154">
        <v>1201.2715000000001</v>
      </c>
      <c r="D110" s="154">
        <v>5432.013798</v>
      </c>
      <c r="E110" s="164">
        <v>4522</v>
      </c>
    </row>
    <row r="111" spans="1:5" x14ac:dyDescent="0.35">
      <c r="A111" s="153">
        <v>44287</v>
      </c>
      <c r="B111" s="154">
        <v>1192.1110000000001</v>
      </c>
      <c r="C111" s="154">
        <v>652.04430000000002</v>
      </c>
      <c r="D111" s="154">
        <v>2471.1397059999999</v>
      </c>
      <c r="E111" s="164">
        <v>3790</v>
      </c>
    </row>
    <row r="112" spans="1:5" x14ac:dyDescent="0.35">
      <c r="A112" s="153">
        <v>44317</v>
      </c>
      <c r="B112" s="154">
        <v>1116.174</v>
      </c>
      <c r="C112" s="154">
        <v>816.34770000000003</v>
      </c>
      <c r="D112" s="154">
        <v>3021.863734</v>
      </c>
      <c r="E112" s="164">
        <v>3702</v>
      </c>
    </row>
    <row r="113" spans="1:5" x14ac:dyDescent="0.35">
      <c r="A113" s="153">
        <v>44348</v>
      </c>
      <c r="B113" s="154">
        <v>1055.6980000000001</v>
      </c>
      <c r="C113" s="154">
        <v>959.09704999999997</v>
      </c>
      <c r="D113" s="154">
        <v>3432.428672</v>
      </c>
      <c r="E113" s="164">
        <v>3579</v>
      </c>
    </row>
    <row r="114" spans="1:5" x14ac:dyDescent="0.35">
      <c r="A114" s="153">
        <v>44378</v>
      </c>
      <c r="B114" s="154">
        <v>531.875</v>
      </c>
      <c r="C114" s="154">
        <v>933.26490000000001</v>
      </c>
      <c r="D114" s="154">
        <v>3269.8965629999998</v>
      </c>
      <c r="E114" s="164">
        <v>3504</v>
      </c>
    </row>
    <row r="115" spans="1:5" x14ac:dyDescent="0.35">
      <c r="A115" s="153">
        <v>44409</v>
      </c>
      <c r="B115" s="154">
        <v>444.4665</v>
      </c>
      <c r="C115" s="154">
        <v>1515.1423500000001</v>
      </c>
      <c r="D115" s="154">
        <v>6158.5515759999998</v>
      </c>
      <c r="E115" s="164">
        <v>4065</v>
      </c>
    </row>
    <row r="116" spans="1:5" x14ac:dyDescent="0.35">
      <c r="A116" s="153">
        <v>44440</v>
      </c>
      <c r="B116" s="154">
        <v>468.24200000000002</v>
      </c>
      <c r="C116" s="154">
        <v>770.81264999999996</v>
      </c>
      <c r="D116" s="154">
        <v>3200.3093859999999</v>
      </c>
      <c r="E116" s="164">
        <v>4152</v>
      </c>
    </row>
    <row r="117" spans="1:5" x14ac:dyDescent="0.35">
      <c r="A117" s="153">
        <v>44470</v>
      </c>
      <c r="B117" s="154">
        <v>803.13599999999997</v>
      </c>
      <c r="C117" s="154">
        <v>1075.7632000000001</v>
      </c>
      <c r="D117" s="154">
        <v>4815.2853009999999</v>
      </c>
      <c r="E117" s="164">
        <v>4476</v>
      </c>
    </row>
    <row r="118" spans="1:5" x14ac:dyDescent="0.35">
      <c r="A118" s="153">
        <v>44501</v>
      </c>
      <c r="B118" s="154">
        <v>941.03099999999995</v>
      </c>
      <c r="C118" s="154">
        <v>789.8827</v>
      </c>
      <c r="D118" s="154">
        <v>3666.516243</v>
      </c>
      <c r="E118" s="164">
        <v>4642</v>
      </c>
    </row>
    <row r="119" spans="1:5" x14ac:dyDescent="0.35">
      <c r="A119" s="153">
        <v>44531</v>
      </c>
      <c r="B119" s="154">
        <v>1046.33</v>
      </c>
      <c r="C119" s="154">
        <v>670.14184999999998</v>
      </c>
      <c r="D119" s="154">
        <v>3501.3452050000001</v>
      </c>
      <c r="E119" s="164">
        <v>5225</v>
      </c>
    </row>
    <row r="120" spans="1:5" x14ac:dyDescent="0.35">
      <c r="A120" s="153">
        <v>44562</v>
      </c>
      <c r="B120" s="154">
        <v>1126.7670000000001</v>
      </c>
      <c r="C120" s="154">
        <v>768.21</v>
      </c>
      <c r="D120" s="154">
        <v>3799.6911100000002</v>
      </c>
      <c r="E120" s="164">
        <v>4946</v>
      </c>
    </row>
    <row r="121" spans="1:5" x14ac:dyDescent="0.35">
      <c r="A121" s="153">
        <v>44593</v>
      </c>
      <c r="B121" s="154">
        <v>1029.9965</v>
      </c>
      <c r="C121" s="154">
        <v>951.68790000000001</v>
      </c>
      <c r="D121" s="154">
        <v>5070.5041170000004</v>
      </c>
      <c r="E121" s="164">
        <v>5328</v>
      </c>
    </row>
    <row r="122" spans="1:5" x14ac:dyDescent="0.35">
      <c r="A122" s="153">
        <v>44621</v>
      </c>
      <c r="B122" s="154">
        <v>1242.74</v>
      </c>
      <c r="C122" s="154">
        <v>973.45585000000005</v>
      </c>
      <c r="D122" s="154">
        <v>4662.4346240000004</v>
      </c>
      <c r="E122" s="164">
        <v>4790</v>
      </c>
    </row>
    <row r="123" spans="1:5" x14ac:dyDescent="0.35">
      <c r="A123" s="153">
        <v>44652</v>
      </c>
      <c r="B123" s="154">
        <v>1276.085</v>
      </c>
      <c r="C123" s="154">
        <v>1064.3774000000001</v>
      </c>
      <c r="D123" s="154">
        <v>5022.0112639999998</v>
      </c>
      <c r="E123" s="164">
        <v>4718</v>
      </c>
    </row>
    <row r="124" spans="1:5" x14ac:dyDescent="0.35">
      <c r="A124" s="153">
        <v>44682</v>
      </c>
      <c r="B124" s="154">
        <v>1057.0350000000001</v>
      </c>
      <c r="C124" s="154">
        <v>924.71765000000005</v>
      </c>
      <c r="D124" s="154">
        <v>4169.4879060000003</v>
      </c>
      <c r="E124" s="164">
        <v>4509</v>
      </c>
    </row>
    <row r="125" spans="1:5" x14ac:dyDescent="0.35">
      <c r="A125" s="153">
        <v>44713</v>
      </c>
      <c r="B125" s="154">
        <v>943.02599999999995</v>
      </c>
      <c r="C125" s="154">
        <v>817.30975000000001</v>
      </c>
      <c r="D125" s="154">
        <v>3556.9354239999998</v>
      </c>
      <c r="E125" s="164">
        <v>4352</v>
      </c>
    </row>
    <row r="126" spans="1:5" x14ac:dyDescent="0.35">
      <c r="A126" s="153">
        <v>44743</v>
      </c>
      <c r="B126" s="154">
        <v>557.14700000000005</v>
      </c>
      <c r="C126" s="154">
        <v>860.14035000000001</v>
      </c>
      <c r="D126" s="154">
        <v>4002.903961</v>
      </c>
      <c r="E126" s="164">
        <v>4654</v>
      </c>
    </row>
    <row r="127" spans="1:5" x14ac:dyDescent="0.35">
      <c r="A127" s="153">
        <v>44774</v>
      </c>
      <c r="B127" s="154">
        <v>596.53</v>
      </c>
      <c r="C127" s="154">
        <v>1367.2114999999999</v>
      </c>
      <c r="D127" s="154">
        <v>6236.7787060000001</v>
      </c>
      <c r="E127" s="164">
        <v>4562</v>
      </c>
    </row>
    <row r="128" spans="1:5" x14ac:dyDescent="0.35">
      <c r="A128" s="153">
        <v>44805</v>
      </c>
      <c r="B128" s="154">
        <v>535.46349999999995</v>
      </c>
      <c r="C128" s="154">
        <v>964.09074999999996</v>
      </c>
      <c r="D128" s="154">
        <v>4590.3403060000001</v>
      </c>
      <c r="E128" s="164">
        <v>4761</v>
      </c>
    </row>
    <row r="129" spans="1:5" x14ac:dyDescent="0.35">
      <c r="A129" s="153">
        <v>44836</v>
      </c>
      <c r="B129" s="154">
        <v>786.93299999999999</v>
      </c>
      <c r="C129" s="154">
        <v>641.22915</v>
      </c>
      <c r="D129" s="154">
        <v>2935.7712780000002</v>
      </c>
      <c r="E129" s="164">
        <v>4579</v>
      </c>
    </row>
    <row r="130" spans="1:5" x14ac:dyDescent="0.35">
      <c r="A130" s="153">
        <v>44868</v>
      </c>
      <c r="B130" s="154">
        <v>777.86400000000003</v>
      </c>
      <c r="C130" s="154">
        <v>850.33230000000003</v>
      </c>
      <c r="D130" s="154">
        <v>4287.5998570000002</v>
      </c>
      <c r="E130" s="164">
        <v>5042</v>
      </c>
    </row>
    <row r="131" spans="1:5" x14ac:dyDescent="0.35">
      <c r="A131" s="153">
        <v>44899</v>
      </c>
      <c r="B131" s="154">
        <v>804.76099999999997</v>
      </c>
      <c r="C131" s="154">
        <v>770.56039999999996</v>
      </c>
      <c r="D131" s="154">
        <v>3585.9334720000002</v>
      </c>
      <c r="E131" s="164">
        <v>4654</v>
      </c>
    </row>
    <row r="132" spans="1:5" x14ac:dyDescent="0.35">
      <c r="A132" s="153">
        <v>44930</v>
      </c>
      <c r="B132" s="154">
        <v>972.577</v>
      </c>
      <c r="C132" s="154">
        <v>535.16224999999997</v>
      </c>
      <c r="D132" s="154">
        <v>2740.1934449999999</v>
      </c>
      <c r="E132" s="164">
        <v>5120</v>
      </c>
    </row>
    <row r="133" spans="1:5" x14ac:dyDescent="0.35">
      <c r="A133" s="153">
        <v>44961</v>
      </c>
      <c r="B133" s="154">
        <v>1190.75</v>
      </c>
      <c r="C133" s="154">
        <v>1045.6630500000001</v>
      </c>
      <c r="D133" s="154">
        <v>4377.1179439999996</v>
      </c>
      <c r="E133" s="164">
        <v>4185.9736212348707</v>
      </c>
    </row>
    <row r="134" spans="1:5" x14ac:dyDescent="0.35">
      <c r="A134" s="153">
        <v>44989</v>
      </c>
      <c r="B134" s="154">
        <v>1165.1579999999999</v>
      </c>
      <c r="C134" s="154">
        <v>813.59655000000009</v>
      </c>
      <c r="D134" s="154">
        <v>3938.9457200000002</v>
      </c>
      <c r="E134" s="164">
        <v>4841</v>
      </c>
    </row>
    <row r="135" spans="1:5" x14ac:dyDescent="0.35">
      <c r="A135" s="153">
        <v>45020</v>
      </c>
      <c r="B135" s="154">
        <v>1166.971</v>
      </c>
      <c r="C135" s="154">
        <v>636.48194999999998</v>
      </c>
      <c r="D135" s="154">
        <v>3041.7836801595599</v>
      </c>
      <c r="E135" s="164">
        <v>4779.0572539560007</v>
      </c>
    </row>
    <row r="136" spans="1:5" x14ac:dyDescent="0.35">
      <c r="A136" s="153">
        <v>45050</v>
      </c>
      <c r="B136" s="154">
        <v>1194.0039999999999</v>
      </c>
      <c r="C136" s="154">
        <v>703.82285000000002</v>
      </c>
      <c r="D136" s="154">
        <v>4250.782569</v>
      </c>
      <c r="E136" s="164">
        <v>6039.5631788169421</v>
      </c>
    </row>
    <row r="137" spans="1:5" x14ac:dyDescent="0.35">
      <c r="A137" s="153">
        <v>45081</v>
      </c>
      <c r="B137" s="154">
        <v>1080.46</v>
      </c>
      <c r="C137" s="154">
        <v>1497.0745999999999</v>
      </c>
      <c r="D137" s="154">
        <v>8693.2780619999994</v>
      </c>
      <c r="E137" s="164">
        <v>5807</v>
      </c>
    </row>
    <row r="138" spans="1:5" x14ac:dyDescent="0.35">
      <c r="A138" s="153">
        <v>45108</v>
      </c>
      <c r="B138" s="154">
        <v>500.47300000000001</v>
      </c>
      <c r="C138" s="154">
        <v>755.14620000000002</v>
      </c>
      <c r="D138" s="154">
        <v>4206.0988470000002</v>
      </c>
      <c r="E138" s="164">
        <v>5570</v>
      </c>
    </row>
    <row r="139" spans="1:5" x14ac:dyDescent="0.35">
      <c r="A139" s="153">
        <v>45139</v>
      </c>
      <c r="B139" s="154">
        <v>405.83550000000002</v>
      </c>
      <c r="C139" s="154">
        <v>1035.7226499999999</v>
      </c>
      <c r="D139" s="154">
        <v>6065.4751779999997</v>
      </c>
      <c r="E139" s="164">
        <v>5856.2735670596758</v>
      </c>
    </row>
    <row r="140" spans="1:5" x14ac:dyDescent="0.35">
      <c r="A140" s="153">
        <v>45170</v>
      </c>
      <c r="B140" s="154">
        <v>252.00649999999999</v>
      </c>
      <c r="C140" s="154">
        <v>452.45415000000003</v>
      </c>
      <c r="D140" s="154">
        <v>2653.1996300000001</v>
      </c>
      <c r="E140" s="164">
        <v>5864.0187740569954</v>
      </c>
    </row>
    <row r="141" spans="1:5" x14ac:dyDescent="0.35">
      <c r="A141" s="153">
        <v>45200</v>
      </c>
      <c r="B141" s="154">
        <v>679.97400000000005</v>
      </c>
      <c r="C141" s="154">
        <v>669.92925000000002</v>
      </c>
      <c r="D141" s="154">
        <v>3970.1086970000001</v>
      </c>
      <c r="E141" s="164">
        <v>5926.1611535845022</v>
      </c>
    </row>
    <row r="142" spans="1:5" x14ac:dyDescent="0.35">
      <c r="A142" s="153">
        <v>45231</v>
      </c>
      <c r="B142" s="154">
        <v>788.08299999999997</v>
      </c>
      <c r="C142" s="154">
        <v>670.13014999999996</v>
      </c>
      <c r="D142" s="154">
        <v>4011.7356679999998</v>
      </c>
      <c r="E142" s="164">
        <v>5986.5022757146498</v>
      </c>
    </row>
    <row r="143" spans="1:5" x14ac:dyDescent="0.35">
      <c r="A143" s="153">
        <v>45261</v>
      </c>
      <c r="B143" s="178">
        <v>756.221</v>
      </c>
      <c r="C143" s="179">
        <v>528.34500000000003</v>
      </c>
      <c r="D143" s="179">
        <v>3117.5308439999999</v>
      </c>
      <c r="E143" s="180">
        <v>5900.558998381739</v>
      </c>
    </row>
    <row r="144" spans="1:5" x14ac:dyDescent="0.35">
      <c r="A144" s="153">
        <v>45292</v>
      </c>
      <c r="B144" s="178">
        <v>1082.75</v>
      </c>
      <c r="C144" s="179">
        <v>700.94060000000002</v>
      </c>
      <c r="D144" s="179">
        <v>4094.9596670000001</v>
      </c>
      <c r="E144" s="180">
        <v>5842</v>
      </c>
    </row>
    <row r="145" spans="1:5" x14ac:dyDescent="0.35">
      <c r="A145" s="153">
        <v>45323</v>
      </c>
      <c r="B145" s="178">
        <v>1034.75</v>
      </c>
      <c r="C145" s="179">
        <v>573.92004999999995</v>
      </c>
      <c r="D145" s="179">
        <v>3656.772379</v>
      </c>
      <c r="E145" s="180">
        <v>6372</v>
      </c>
    </row>
    <row r="146" spans="1:5" x14ac:dyDescent="0.35">
      <c r="A146" s="153">
        <v>45352</v>
      </c>
      <c r="B146" s="178">
        <v>1178.5239999999999</v>
      </c>
      <c r="C146" s="179">
        <v>723.75705000000005</v>
      </c>
      <c r="D146" s="179">
        <v>4714.279297</v>
      </c>
      <c r="E146" s="180">
        <v>6513.6212448638698</v>
      </c>
    </row>
    <row r="147" spans="1:5" x14ac:dyDescent="0.35">
      <c r="A147" s="165"/>
      <c r="B147" s="166"/>
      <c r="C147" s="166"/>
      <c r="D147" s="166"/>
      <c r="E147" s="166"/>
    </row>
    <row r="148" spans="1:5" x14ac:dyDescent="0.35">
      <c r="A148" s="167" t="s">
        <v>99</v>
      </c>
      <c r="B148" s="168"/>
      <c r="C148" s="168"/>
      <c r="D148" s="168"/>
      <c r="E148" s="169"/>
    </row>
    <row r="149" spans="1:5" x14ac:dyDescent="0.35">
      <c r="A149" s="170" t="s">
        <v>90</v>
      </c>
      <c r="B149" s="171"/>
      <c r="C149" s="171"/>
      <c r="D149" s="171"/>
      <c r="E149" s="172"/>
    </row>
    <row r="150" spans="1:5" x14ac:dyDescent="0.35">
      <c r="A150" s="173"/>
      <c r="B150" s="174"/>
      <c r="C150" s="174"/>
    </row>
    <row r="151" spans="1:5" x14ac:dyDescent="0.35">
      <c r="A151" s="123"/>
      <c r="B151" s="123"/>
      <c r="C151" s="123"/>
    </row>
    <row r="152" spans="1:5" x14ac:dyDescent="0.35">
      <c r="A152" s="175"/>
      <c r="B152" s="123"/>
      <c r="C152" s="123"/>
    </row>
    <row r="153" spans="1:5" x14ac:dyDescent="0.35">
      <c r="A153" s="175"/>
      <c r="B153" s="176"/>
      <c r="C153" s="123"/>
    </row>
    <row r="154" spans="1:5" x14ac:dyDescent="0.35">
      <c r="A154" s="175"/>
      <c r="B154" s="123"/>
      <c r="C154" s="123"/>
    </row>
    <row r="155" spans="1:5" x14ac:dyDescent="0.35">
      <c r="A155" s="175"/>
      <c r="B155" s="123"/>
      <c r="C155" s="123"/>
    </row>
    <row r="156" spans="1:5" x14ac:dyDescent="0.35">
      <c r="A156" s="175"/>
      <c r="B156" s="123"/>
      <c r="C156" s="123"/>
    </row>
    <row r="157" spans="1:5" x14ac:dyDescent="0.35">
      <c r="A157" s="175"/>
      <c r="B157" s="123"/>
      <c r="C157" s="123"/>
    </row>
    <row r="158" spans="1:5" x14ac:dyDescent="0.35">
      <c r="A158" s="175"/>
      <c r="B158" s="123"/>
      <c r="C158" s="123"/>
    </row>
    <row r="159" spans="1:5" x14ac:dyDescent="0.35">
      <c r="A159" s="175"/>
      <c r="B159" s="123"/>
      <c r="C159" s="123"/>
    </row>
    <row r="160" spans="1:5" x14ac:dyDescent="0.35">
      <c r="A160" s="175"/>
      <c r="B160" s="123"/>
      <c r="C160" s="123"/>
    </row>
  </sheetData>
  <mergeCells count="1">
    <mergeCell ref="D7:E7"/>
  </mergeCells>
  <hyperlinks>
    <hyperlink ref="A1" location="Content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70"/>
  <sheetViews>
    <sheetView workbookViewId="0">
      <pane xSplit="1" ySplit="7" topLeftCell="B39" activePane="bottomRight" state="frozen"/>
      <selection pane="topRight" activeCell="B1" sqref="B1"/>
      <selection pane="bottomLeft" activeCell="A8" sqref="A8"/>
      <selection pane="bottomRight" activeCell="H50" sqref="H50:H51"/>
    </sheetView>
  </sheetViews>
  <sheetFormatPr baseColWidth="10" defaultColWidth="9.140625" defaultRowHeight="15.75" x14ac:dyDescent="0.25"/>
  <cols>
    <col min="1" max="1" width="27.85546875" style="73" customWidth="1"/>
    <col min="2" max="2" width="14.42578125" style="73" bestFit="1" customWidth="1"/>
    <col min="3" max="3" width="18.7109375" style="73" bestFit="1" customWidth="1"/>
    <col min="4" max="4" width="11" style="7" customWidth="1"/>
    <col min="5" max="5" width="14.7109375" style="2" customWidth="1"/>
    <col min="6" max="8" width="9.140625" style="2"/>
    <col min="9" max="12" width="11.85546875" style="2" bestFit="1" customWidth="1"/>
    <col min="13" max="16384" width="9.140625" style="2"/>
  </cols>
  <sheetData>
    <row r="1" spans="1:5" x14ac:dyDescent="0.25">
      <c r="A1" s="116" t="s">
        <v>116</v>
      </c>
      <c r="B1" s="85"/>
      <c r="C1" s="88"/>
    </row>
    <row r="2" spans="1:5" x14ac:dyDescent="0.25">
      <c r="A2" s="85"/>
      <c r="B2" s="85"/>
      <c r="C2" s="89"/>
    </row>
    <row r="3" spans="1:5" x14ac:dyDescent="0.25">
      <c r="A3" s="67"/>
      <c r="B3" s="68"/>
      <c r="C3" s="69" t="s">
        <v>89</v>
      </c>
    </row>
    <row r="4" spans="1:5" x14ac:dyDescent="0.25">
      <c r="A4" s="183" t="s">
        <v>117</v>
      </c>
      <c r="B4" s="184"/>
      <c r="C4" s="185"/>
    </row>
    <row r="5" spans="1:5" x14ac:dyDescent="0.25">
      <c r="A5" s="70"/>
      <c r="B5" s="71"/>
      <c r="C5" s="72"/>
    </row>
    <row r="6" spans="1:5" x14ac:dyDescent="0.25">
      <c r="A6" s="91"/>
      <c r="B6" s="91"/>
      <c r="C6" s="92"/>
      <c r="D6" s="93"/>
      <c r="E6" s="94"/>
    </row>
    <row r="7" spans="1:5" x14ac:dyDescent="0.25">
      <c r="A7" s="96"/>
      <c r="B7" s="97" t="s">
        <v>88</v>
      </c>
      <c r="C7" s="98"/>
      <c r="D7" s="115" t="s">
        <v>93</v>
      </c>
      <c r="E7" s="101"/>
    </row>
    <row r="8" spans="1:5" x14ac:dyDescent="0.25">
      <c r="A8" s="96"/>
      <c r="B8" s="101"/>
      <c r="C8" s="186"/>
      <c r="D8" s="187"/>
      <c r="E8" s="188"/>
    </row>
    <row r="9" spans="1:5" x14ac:dyDescent="0.25">
      <c r="A9" s="96"/>
      <c r="B9" s="76"/>
      <c r="C9" s="104"/>
      <c r="D9" s="104"/>
      <c r="E9" s="193" t="s">
        <v>98</v>
      </c>
    </row>
    <row r="10" spans="1:5" x14ac:dyDescent="0.25">
      <c r="A10" s="96" t="s">
        <v>94</v>
      </c>
      <c r="B10" s="106" t="s">
        <v>95</v>
      </c>
      <c r="C10" s="106" t="s">
        <v>96</v>
      </c>
      <c r="D10" s="106" t="s">
        <v>97</v>
      </c>
      <c r="E10" s="194"/>
    </row>
    <row r="11" spans="1:5" x14ac:dyDescent="0.25">
      <c r="A11" s="107"/>
      <c r="B11" s="108"/>
      <c r="C11" s="108"/>
      <c r="D11" s="108"/>
      <c r="E11" s="107"/>
    </row>
    <row r="12" spans="1:5" x14ac:dyDescent="0.25">
      <c r="A12" s="117">
        <v>41334</v>
      </c>
      <c r="B12" s="109">
        <v>2979</v>
      </c>
      <c r="C12" s="109">
        <v>2091</v>
      </c>
      <c r="D12" s="109">
        <v>9786</v>
      </c>
      <c r="E12" s="109">
        <v>4626</v>
      </c>
    </row>
    <row r="13" spans="1:5" x14ac:dyDescent="0.25">
      <c r="A13" s="117">
        <v>41426</v>
      </c>
      <c r="B13" s="109">
        <v>2790</v>
      </c>
      <c r="C13" s="109">
        <v>2775</v>
      </c>
      <c r="D13" s="109">
        <v>9815</v>
      </c>
      <c r="E13" s="109">
        <v>3539</v>
      </c>
    </row>
    <row r="14" spans="1:5" x14ac:dyDescent="0.25">
      <c r="A14" s="117">
        <v>41518</v>
      </c>
      <c r="B14" s="109">
        <v>1118</v>
      </c>
      <c r="C14" s="109">
        <v>2841</v>
      </c>
      <c r="D14" s="109">
        <v>9346</v>
      </c>
      <c r="E14" s="109">
        <v>3250</v>
      </c>
    </row>
    <row r="15" spans="1:5" x14ac:dyDescent="0.25">
      <c r="A15" s="117">
        <v>41609</v>
      </c>
      <c r="B15" s="109">
        <v>2186</v>
      </c>
      <c r="C15" s="109">
        <v>1484</v>
      </c>
      <c r="D15" s="109">
        <v>4917</v>
      </c>
      <c r="E15" s="109">
        <v>3253</v>
      </c>
    </row>
    <row r="16" spans="1:5" x14ac:dyDescent="0.25">
      <c r="A16" s="117">
        <v>41699</v>
      </c>
      <c r="B16" s="109">
        <v>3138.8500000000004</v>
      </c>
      <c r="C16" s="109">
        <v>2446.7873</v>
      </c>
      <c r="D16" s="109">
        <v>8799.0206409999992</v>
      </c>
      <c r="E16" s="109">
        <v>3629</v>
      </c>
    </row>
    <row r="17" spans="1:5" x14ac:dyDescent="0.25">
      <c r="A17" s="117">
        <v>41791</v>
      </c>
      <c r="B17" s="109">
        <v>3113</v>
      </c>
      <c r="C17" s="109">
        <v>3057</v>
      </c>
      <c r="D17" s="95">
        <v>9333</v>
      </c>
      <c r="E17" s="109">
        <v>3068.3333333333335</v>
      </c>
    </row>
    <row r="18" spans="1:5" x14ac:dyDescent="0.25">
      <c r="A18" s="117">
        <v>41883</v>
      </c>
      <c r="B18" s="109">
        <v>1428.2935</v>
      </c>
      <c r="C18" s="109">
        <v>2637.9874</v>
      </c>
      <c r="D18" s="109">
        <v>8992.995191</v>
      </c>
      <c r="E18" s="109">
        <v>3423.6666666666665</v>
      </c>
    </row>
    <row r="19" spans="1:5" x14ac:dyDescent="0.25">
      <c r="A19" s="117">
        <v>41974</v>
      </c>
      <c r="B19" s="109">
        <v>2852.75</v>
      </c>
      <c r="C19" s="109">
        <v>2180.4659000000001</v>
      </c>
      <c r="D19" s="109">
        <v>7514.711068999999</v>
      </c>
      <c r="E19" s="95">
        <v>3390.3333333333335</v>
      </c>
    </row>
    <row r="20" spans="1:5" x14ac:dyDescent="0.25">
      <c r="A20" s="117">
        <v>42064</v>
      </c>
      <c r="B20" s="109">
        <v>3224.8130000000001</v>
      </c>
      <c r="C20" s="109">
        <v>3277.9270000000001</v>
      </c>
      <c r="D20" s="109">
        <v>13067.813818000001</v>
      </c>
      <c r="E20" s="109">
        <v>3925</v>
      </c>
    </row>
    <row r="21" spans="1:5" x14ac:dyDescent="0.25">
      <c r="A21" s="117">
        <v>42156</v>
      </c>
      <c r="B21" s="109">
        <v>3312.3679999999995</v>
      </c>
      <c r="C21" s="109">
        <v>3147.8195000000001</v>
      </c>
      <c r="D21" s="109">
        <v>15441.447412</v>
      </c>
      <c r="E21" s="109">
        <v>4776.333333333333</v>
      </c>
    </row>
    <row r="22" spans="1:5" x14ac:dyDescent="0.25">
      <c r="A22" s="117">
        <v>42248</v>
      </c>
      <c r="B22" s="109">
        <v>1676.249</v>
      </c>
      <c r="C22" s="109">
        <v>2789.212</v>
      </c>
      <c r="D22" s="109">
        <v>15128.840553999999</v>
      </c>
      <c r="E22" s="109">
        <v>5430.666666666667</v>
      </c>
    </row>
    <row r="23" spans="1:5" x14ac:dyDescent="0.25">
      <c r="A23" s="117">
        <v>42339</v>
      </c>
      <c r="B23" s="109">
        <v>2572</v>
      </c>
      <c r="C23" s="109">
        <v>1629.6875</v>
      </c>
      <c r="D23" s="109">
        <v>8529.8706840000013</v>
      </c>
      <c r="E23" s="109">
        <v>5262.333333333333</v>
      </c>
    </row>
    <row r="24" spans="1:5" x14ac:dyDescent="0.25">
      <c r="A24" s="117">
        <v>42430</v>
      </c>
      <c r="B24" s="109">
        <v>4009</v>
      </c>
      <c r="C24" s="109">
        <v>2890.7615000000001</v>
      </c>
      <c r="D24" s="109">
        <v>11325.369819</v>
      </c>
      <c r="E24" s="109">
        <v>3954.3333333333335</v>
      </c>
    </row>
    <row r="25" spans="1:5" x14ac:dyDescent="0.25">
      <c r="A25" s="117">
        <v>42522</v>
      </c>
      <c r="B25" s="109">
        <v>3385.453</v>
      </c>
      <c r="C25" s="109">
        <v>3374.6770000000001</v>
      </c>
      <c r="D25" s="109">
        <v>10696.209567</v>
      </c>
      <c r="E25" s="109">
        <v>3186</v>
      </c>
    </row>
    <row r="26" spans="1:5" x14ac:dyDescent="0.25">
      <c r="A26" s="117">
        <v>42614</v>
      </c>
      <c r="B26" s="110">
        <v>1534.903</v>
      </c>
      <c r="C26" s="109">
        <v>3217.4879000000001</v>
      </c>
      <c r="D26" s="109">
        <v>10467.715048999999</v>
      </c>
      <c r="E26" s="109">
        <v>3248</v>
      </c>
    </row>
    <row r="27" spans="1:5" x14ac:dyDescent="0.25">
      <c r="A27" s="117">
        <v>42705</v>
      </c>
      <c r="B27" s="109">
        <v>1824.1240000000003</v>
      </c>
      <c r="C27" s="109">
        <v>1227.0532000000001</v>
      </c>
      <c r="D27" s="109">
        <v>5009.5670710000004</v>
      </c>
      <c r="E27" s="109">
        <v>4091.3333333333335</v>
      </c>
    </row>
    <row r="28" spans="1:5" x14ac:dyDescent="0.25">
      <c r="A28" s="117">
        <v>42795</v>
      </c>
      <c r="B28" s="109">
        <v>2936.4300000000003</v>
      </c>
      <c r="C28" s="109">
        <v>2576.5185000000001</v>
      </c>
      <c r="D28" s="109">
        <v>12158.365711</v>
      </c>
      <c r="E28" s="109">
        <v>4725</v>
      </c>
    </row>
    <row r="29" spans="1:5" x14ac:dyDescent="0.25">
      <c r="A29" s="117">
        <v>42887</v>
      </c>
      <c r="B29" s="109">
        <v>3180.1149999999998</v>
      </c>
      <c r="C29" s="109">
        <v>2799.5998</v>
      </c>
      <c r="D29" s="109">
        <v>13451.591959000001</v>
      </c>
      <c r="E29" s="109">
        <v>4819</v>
      </c>
    </row>
    <row r="30" spans="1:5" x14ac:dyDescent="0.25">
      <c r="A30" s="117">
        <v>42979</v>
      </c>
      <c r="B30" s="111">
        <v>1240.377</v>
      </c>
      <c r="C30" s="109">
        <v>2607.6448999999998</v>
      </c>
      <c r="D30" s="109">
        <v>13145.344928999999</v>
      </c>
      <c r="E30" s="109">
        <v>5063</v>
      </c>
    </row>
    <row r="31" spans="1:5" x14ac:dyDescent="0.25">
      <c r="A31" s="117">
        <v>43070</v>
      </c>
      <c r="B31" s="109">
        <v>2283.56</v>
      </c>
      <c r="C31" s="109">
        <v>1755.4825000000001</v>
      </c>
      <c r="D31" s="109">
        <v>9257.7250110000004</v>
      </c>
      <c r="E31" s="109">
        <v>5275.666666666667</v>
      </c>
    </row>
    <row r="32" spans="1:5" x14ac:dyDescent="0.25">
      <c r="A32" s="117">
        <v>43160</v>
      </c>
      <c r="B32" s="112">
        <v>3256.4</v>
      </c>
      <c r="C32" s="109">
        <v>2591</v>
      </c>
      <c r="D32" s="109">
        <v>13655</v>
      </c>
      <c r="E32" s="109">
        <v>5272</v>
      </c>
    </row>
    <row r="33" spans="1:12" x14ac:dyDescent="0.25">
      <c r="A33" s="117">
        <v>43252</v>
      </c>
      <c r="B33" s="109">
        <v>3417</v>
      </c>
      <c r="C33" s="109">
        <v>2996</v>
      </c>
      <c r="D33" s="109">
        <v>13299</v>
      </c>
      <c r="E33" s="109">
        <v>4495</v>
      </c>
    </row>
    <row r="34" spans="1:12" x14ac:dyDescent="0.25">
      <c r="A34" s="117">
        <v>43344</v>
      </c>
      <c r="B34" s="109">
        <v>1587.7159999999999</v>
      </c>
      <c r="C34" s="109">
        <v>2953.8677500000003</v>
      </c>
      <c r="D34" s="109">
        <v>11715.424135000001</v>
      </c>
      <c r="E34" s="109">
        <v>3922.3333333333335</v>
      </c>
    </row>
    <row r="35" spans="1:12" x14ac:dyDescent="0.25">
      <c r="A35" s="117">
        <v>43435</v>
      </c>
      <c r="B35" s="109">
        <v>2439.0550000000003</v>
      </c>
      <c r="C35" s="109">
        <v>1936.1293000000001</v>
      </c>
      <c r="D35" s="109">
        <v>8201.495422</v>
      </c>
      <c r="E35" s="109">
        <v>4229</v>
      </c>
    </row>
    <row r="36" spans="1:12" x14ac:dyDescent="0.25">
      <c r="A36" s="117">
        <v>43525</v>
      </c>
      <c r="B36" s="109">
        <v>3498.9560000000001</v>
      </c>
      <c r="C36" s="109">
        <v>2597.6633000000002</v>
      </c>
      <c r="D36" s="109">
        <v>10345.487533</v>
      </c>
      <c r="E36" s="109">
        <v>3988.6666666666665</v>
      </c>
    </row>
    <row r="37" spans="1:12" x14ac:dyDescent="0.25">
      <c r="A37" s="117">
        <v>43617</v>
      </c>
      <c r="B37" s="109">
        <v>3328.5060000000003</v>
      </c>
      <c r="C37" s="109">
        <v>2868.5690500000001</v>
      </c>
      <c r="D37" s="109">
        <v>11324.926398</v>
      </c>
      <c r="E37" s="109">
        <v>3938.6666666666665</v>
      </c>
    </row>
    <row r="38" spans="1:12" x14ac:dyDescent="0.25">
      <c r="A38" s="117">
        <v>43709</v>
      </c>
      <c r="B38" s="109">
        <f>'Monthly data'!B92+'Monthly data'!B91+'Monthly data'!B90</f>
        <v>1721.58</v>
      </c>
      <c r="C38" s="109">
        <f>'Monthly data'!C92+'Monthly data'!C91+'Monthly data'!C90</f>
        <v>2651.0645</v>
      </c>
      <c r="D38" s="109">
        <f>'Monthly data'!D92+'Monthly data'!D91+'Monthly data'!D90</f>
        <v>10655.388003</v>
      </c>
      <c r="E38" s="109">
        <f>('Monthly data'!E92+'Monthly data'!E91+'Monthly data'!E90)/3</f>
        <v>4034.3333333333335</v>
      </c>
      <c r="I38" s="118"/>
      <c r="J38" s="118"/>
      <c r="K38" s="118"/>
      <c r="L38" s="118"/>
    </row>
    <row r="39" spans="1:12" x14ac:dyDescent="0.25">
      <c r="A39" s="117">
        <v>43800</v>
      </c>
      <c r="B39" s="109">
        <v>2273.9879999999998</v>
      </c>
      <c r="C39" s="109">
        <v>2122.0459999999998</v>
      </c>
      <c r="D39" s="109">
        <v>9383.8911360000002</v>
      </c>
      <c r="E39" s="109">
        <v>4425</v>
      </c>
    </row>
    <row r="40" spans="1:12" x14ac:dyDescent="0.25">
      <c r="A40" s="117">
        <v>43891</v>
      </c>
      <c r="B40" s="109">
        <v>3658.0240000000003</v>
      </c>
      <c r="C40" s="109">
        <v>2661.7449999999999</v>
      </c>
      <c r="D40" s="109">
        <v>12178.518958000001</v>
      </c>
      <c r="E40" s="109">
        <v>4575.666666666667</v>
      </c>
    </row>
    <row r="41" spans="1:12" x14ac:dyDescent="0.25">
      <c r="A41" s="117">
        <v>43983</v>
      </c>
      <c r="B41" s="109">
        <v>3369.2780000000002</v>
      </c>
      <c r="C41" s="109">
        <v>2586.3410000000003</v>
      </c>
      <c r="D41" s="109">
        <v>10934.653354</v>
      </c>
      <c r="E41" s="109">
        <v>4224.333333333333</v>
      </c>
    </row>
    <row r="42" spans="1:12" x14ac:dyDescent="0.25">
      <c r="A42" s="117">
        <v>44075</v>
      </c>
      <c r="B42" s="109">
        <v>1321.7570000000001</v>
      </c>
      <c r="C42" s="109">
        <v>2699.8094000000001</v>
      </c>
      <c r="D42" s="109">
        <v>10360.568037999999</v>
      </c>
      <c r="E42" s="109">
        <v>3831</v>
      </c>
    </row>
    <row r="43" spans="1:12" x14ac:dyDescent="0.25">
      <c r="A43" s="117">
        <v>44166</v>
      </c>
      <c r="B43" s="109">
        <v>2413.67</v>
      </c>
      <c r="C43" s="109">
        <v>2224.0106500000002</v>
      </c>
      <c r="D43" s="109">
        <v>9289.1617900000001</v>
      </c>
      <c r="E43" s="109">
        <v>4177.333333333333</v>
      </c>
    </row>
    <row r="44" spans="1:12" x14ac:dyDescent="0.25">
      <c r="A44" s="117">
        <v>44256</v>
      </c>
      <c r="B44" s="109">
        <f>'Monthly data'!B108+'Monthly data'!B109+'Monthly data'!B110</f>
        <v>3498.163</v>
      </c>
      <c r="C44" s="109">
        <f>'Monthly data'!C108+'Monthly data'!C109+'Monthly data'!C110</f>
        <v>3039.0196999999998</v>
      </c>
      <c r="D44" s="109">
        <f>'Monthly data'!D108+'Monthly data'!D109+'Monthly data'!D110</f>
        <v>13429.818153</v>
      </c>
      <c r="E44" s="109">
        <f>AVERAGE('Monthly data'!E108:E110)</f>
        <v>4408.333333333333</v>
      </c>
    </row>
    <row r="45" spans="1:12" x14ac:dyDescent="0.25">
      <c r="A45" s="117">
        <v>44348</v>
      </c>
      <c r="B45" s="109">
        <v>3363.9830000000002</v>
      </c>
      <c r="C45" s="109">
        <v>2427.4890500000001</v>
      </c>
      <c r="D45" s="109">
        <v>8925.4321120000004</v>
      </c>
      <c r="E45" s="109">
        <v>3690.3333333333335</v>
      </c>
    </row>
    <row r="46" spans="1:12" x14ac:dyDescent="0.25">
      <c r="A46" s="117">
        <v>44440</v>
      </c>
      <c r="B46" s="109">
        <v>1444.5835</v>
      </c>
      <c r="C46" s="109">
        <v>3219.2199000000001</v>
      </c>
      <c r="D46" s="109">
        <v>12628.757525000001</v>
      </c>
      <c r="E46" s="109">
        <v>3907</v>
      </c>
    </row>
    <row r="47" spans="1:12" x14ac:dyDescent="0.25">
      <c r="A47" s="117">
        <v>44532</v>
      </c>
      <c r="B47" s="109">
        <f>'Monthly data'!B117+'Monthly data'!B118+'Monthly data'!B119</f>
        <v>2790.4969999999998</v>
      </c>
      <c r="C47" s="109">
        <f>'Monthly data'!C117+'Monthly data'!C118+'Monthly data'!C119</f>
        <v>2535.78775</v>
      </c>
      <c r="D47" s="109">
        <f>'Monthly data'!D117+'Monthly data'!D118+'Monthly data'!D119</f>
        <v>11983.146749</v>
      </c>
      <c r="E47" s="109">
        <f>AVERAGE('Monthly data'!E117:E119)</f>
        <v>4781</v>
      </c>
    </row>
    <row r="48" spans="1:12" x14ac:dyDescent="0.25">
      <c r="A48" s="117">
        <v>44621</v>
      </c>
      <c r="B48" s="109">
        <f>'Monthly data'!B120+'Monthly data'!B121+'Monthly data'!B122</f>
        <v>3399.5034999999998</v>
      </c>
      <c r="C48" s="109">
        <f>'Monthly data'!C120+'Monthly data'!C121+'Monthly data'!C122</f>
        <v>2693.3537500000002</v>
      </c>
      <c r="D48" s="109">
        <f>'Monthly data'!D120+'Monthly data'!D121+'Monthly data'!D122</f>
        <v>13532.629851000002</v>
      </c>
      <c r="E48" s="109">
        <f>AVERAGE('Monthly data'!E120:E122)</f>
        <v>5021.333333333333</v>
      </c>
    </row>
    <row r="49" spans="1:5" x14ac:dyDescent="0.25">
      <c r="A49" s="117">
        <v>44713</v>
      </c>
      <c r="B49" s="109">
        <v>3276.1459999999997</v>
      </c>
      <c r="C49" s="109">
        <v>2806.4048000000003</v>
      </c>
      <c r="D49" s="109">
        <v>12748.434593999998</v>
      </c>
      <c r="E49" s="109">
        <v>4526.333333333333</v>
      </c>
    </row>
    <row r="50" spans="1:5" x14ac:dyDescent="0.25">
      <c r="A50" s="117">
        <v>44805</v>
      </c>
      <c r="B50" s="109">
        <v>1689.1405</v>
      </c>
      <c r="C50" s="109">
        <v>3191.4425999999999</v>
      </c>
      <c r="D50" s="109">
        <v>14830.022973000001</v>
      </c>
      <c r="E50" s="109">
        <v>4659</v>
      </c>
    </row>
    <row r="51" spans="1:5" x14ac:dyDescent="0.25">
      <c r="A51" s="117">
        <v>44897</v>
      </c>
      <c r="B51" s="109">
        <v>2369.558</v>
      </c>
      <c r="C51" s="109">
        <v>2262.12185</v>
      </c>
      <c r="D51" s="109">
        <v>10809.304607</v>
      </c>
      <c r="E51" s="109">
        <v>4758.3333333333303</v>
      </c>
    </row>
    <row r="52" spans="1:5" x14ac:dyDescent="0.25">
      <c r="A52" s="117">
        <v>44989</v>
      </c>
      <c r="B52" s="109">
        <v>3328.4850000000001</v>
      </c>
      <c r="C52" s="109">
        <v>2394.4218500000002</v>
      </c>
      <c r="D52" s="109">
        <v>11056.257109</v>
      </c>
      <c r="E52" s="109">
        <v>4715.6578737449572</v>
      </c>
    </row>
    <row r="53" spans="1:5" x14ac:dyDescent="0.25">
      <c r="A53" s="117">
        <v>45081</v>
      </c>
      <c r="B53" s="109">
        <v>3441.4349999999999</v>
      </c>
      <c r="C53" s="109">
        <v>2837.3793999999998</v>
      </c>
      <c r="D53" s="109">
        <f>SUM('Monthly data'!D135:D137)</f>
        <v>15985.844311159559</v>
      </c>
      <c r="E53" s="109">
        <f>AVERAGE('Monthly data'!E135:E137)</f>
        <v>5541.8734775909807</v>
      </c>
    </row>
    <row r="54" spans="1:5" x14ac:dyDescent="0.25">
      <c r="A54" s="117">
        <v>45174</v>
      </c>
      <c r="B54" s="109">
        <f>SUM('Monthly data'!B138:B140)</f>
        <v>1158.3150000000001</v>
      </c>
      <c r="C54" s="109">
        <f>SUM('Monthly data'!C138:C140)</f>
        <v>2243.3229999999999</v>
      </c>
      <c r="D54" s="109">
        <f>SUM('Monthly data'!D138:D140)</f>
        <v>12924.773655000001</v>
      </c>
      <c r="E54" s="109">
        <f>AVERAGE('Monthly data'!E138:E140)</f>
        <v>5763.4307803722231</v>
      </c>
    </row>
    <row r="55" spans="1:5" x14ac:dyDescent="0.25">
      <c r="A55" s="117">
        <v>45267</v>
      </c>
      <c r="B55" s="109">
        <v>2224.2780000000002</v>
      </c>
      <c r="C55" s="109">
        <v>1868.4044000000001</v>
      </c>
      <c r="D55" s="109">
        <v>11099.375209</v>
      </c>
      <c r="E55" s="109">
        <f>AVERAGE('Monthly data'!E141:E143)</f>
        <v>5937.7408092269643</v>
      </c>
    </row>
    <row r="56" spans="1:5" x14ac:dyDescent="0.25">
      <c r="A56" s="117">
        <v>45360</v>
      </c>
      <c r="B56" s="109">
        <v>3296.0239999999999</v>
      </c>
      <c r="C56" s="109">
        <v>1998.6177000000002</v>
      </c>
      <c r="D56" s="109">
        <v>12466.011343</v>
      </c>
      <c r="E56" s="109">
        <v>18727.621244863869</v>
      </c>
    </row>
    <row r="57" spans="1:5" x14ac:dyDescent="0.25">
      <c r="A57" s="78"/>
      <c r="B57" s="78"/>
      <c r="C57" s="78"/>
      <c r="D57" s="78"/>
      <c r="E57" s="78"/>
    </row>
    <row r="58" spans="1:5" x14ac:dyDescent="0.25">
      <c r="A58" s="79" t="s">
        <v>99</v>
      </c>
      <c r="B58" s="80"/>
      <c r="C58" s="81"/>
      <c r="D58" s="189"/>
      <c r="E58" s="190"/>
    </row>
    <row r="59" spans="1:5" x14ac:dyDescent="0.25">
      <c r="A59" s="82" t="s">
        <v>91</v>
      </c>
      <c r="B59" s="80"/>
      <c r="C59" s="81"/>
      <c r="D59" s="191"/>
      <c r="E59" s="192"/>
    </row>
    <row r="60" spans="1:5" x14ac:dyDescent="0.25">
      <c r="A60" s="83"/>
      <c r="B60" s="84"/>
      <c r="C60" s="84"/>
    </row>
    <row r="61" spans="1:5" x14ac:dyDescent="0.25">
      <c r="A61" s="85"/>
      <c r="B61" s="85"/>
      <c r="C61" s="85"/>
    </row>
    <row r="62" spans="1:5" x14ac:dyDescent="0.25">
      <c r="A62" s="86"/>
      <c r="B62" s="85"/>
      <c r="C62" s="85"/>
    </row>
    <row r="63" spans="1:5" x14ac:dyDescent="0.25">
      <c r="A63" s="86"/>
      <c r="B63" s="87"/>
      <c r="C63" s="85"/>
    </row>
    <row r="64" spans="1:5" x14ac:dyDescent="0.25">
      <c r="A64" s="86"/>
      <c r="B64" s="85"/>
      <c r="C64" s="85"/>
    </row>
    <row r="65" spans="1:3" x14ac:dyDescent="0.25">
      <c r="A65" s="86"/>
      <c r="B65" s="85"/>
      <c r="C65" s="85"/>
    </row>
    <row r="66" spans="1:3" x14ac:dyDescent="0.25">
      <c r="A66" s="86"/>
      <c r="B66" s="85"/>
      <c r="C66" s="85"/>
    </row>
    <row r="67" spans="1:3" x14ac:dyDescent="0.25">
      <c r="A67" s="86"/>
      <c r="B67" s="85"/>
      <c r="C67" s="85"/>
    </row>
    <row r="68" spans="1:3" x14ac:dyDescent="0.25">
      <c r="A68" s="86"/>
      <c r="B68" s="85"/>
      <c r="C68" s="85"/>
    </row>
    <row r="69" spans="1:3" x14ac:dyDescent="0.25">
      <c r="A69" s="86"/>
      <c r="B69" s="85"/>
      <c r="C69" s="85"/>
    </row>
    <row r="70" spans="1:3" x14ac:dyDescent="0.25">
      <c r="A70" s="74"/>
    </row>
  </sheetData>
  <mergeCells count="4">
    <mergeCell ref="A4:C4"/>
    <mergeCell ref="C8:E8"/>
    <mergeCell ref="D58:E59"/>
    <mergeCell ref="E9:E10"/>
  </mergeCells>
  <hyperlinks>
    <hyperlink ref="A1" location="'Quarterly data'!A1" display="Retour à la table de matièr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34"/>
  <sheetViews>
    <sheetView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baseColWidth="10" defaultColWidth="9.140625" defaultRowHeight="15.75" x14ac:dyDescent="0.25"/>
  <cols>
    <col min="1" max="1" width="21.85546875" style="76" customWidth="1"/>
    <col min="2" max="3" width="20.28515625" style="76" customWidth="1"/>
    <col min="4" max="4" width="9.140625" style="7" customWidth="1"/>
    <col min="5" max="5" width="15.85546875" style="2" bestFit="1" customWidth="1"/>
    <col min="6" max="16384" width="9.140625" style="2"/>
  </cols>
  <sheetData>
    <row r="1" spans="1:5" x14ac:dyDescent="0.25">
      <c r="A1" s="116" t="s">
        <v>116</v>
      </c>
      <c r="B1" s="85"/>
      <c r="C1" s="85"/>
    </row>
    <row r="2" spans="1:5" x14ac:dyDescent="0.25">
      <c r="A2" s="67"/>
      <c r="B2" s="68"/>
      <c r="C2" s="69" t="s">
        <v>89</v>
      </c>
    </row>
    <row r="3" spans="1:5" x14ac:dyDescent="0.25">
      <c r="A3" s="183" t="s">
        <v>117</v>
      </c>
      <c r="B3" s="184"/>
      <c r="C3" s="185"/>
    </row>
    <row r="4" spans="1:5" x14ac:dyDescent="0.25">
      <c r="A4" s="70"/>
      <c r="B4" s="71"/>
      <c r="C4" s="72"/>
    </row>
    <row r="5" spans="1:5" x14ac:dyDescent="0.25">
      <c r="A5" s="91"/>
      <c r="B5" s="91"/>
      <c r="C5" s="92"/>
      <c r="D5" s="93"/>
      <c r="E5" s="94"/>
    </row>
    <row r="6" spans="1:5" x14ac:dyDescent="0.25">
      <c r="A6" s="96"/>
      <c r="B6" s="97" t="s">
        <v>88</v>
      </c>
      <c r="C6" s="98"/>
      <c r="D6" s="99" t="s">
        <v>93</v>
      </c>
      <c r="E6" s="100"/>
    </row>
    <row r="7" spans="1:5" x14ac:dyDescent="0.25">
      <c r="A7" s="96"/>
      <c r="B7" s="114"/>
      <c r="C7" s="102"/>
      <c r="D7" s="102"/>
      <c r="E7" s="103"/>
    </row>
    <row r="8" spans="1:5" x14ac:dyDescent="0.25">
      <c r="A8" s="96"/>
      <c r="C8" s="104"/>
      <c r="D8" s="104"/>
      <c r="E8" s="105"/>
    </row>
    <row r="9" spans="1:5" x14ac:dyDescent="0.25">
      <c r="A9" s="96" t="s">
        <v>94</v>
      </c>
      <c r="B9" s="106" t="s">
        <v>101</v>
      </c>
      <c r="C9" s="106" t="s">
        <v>96</v>
      </c>
      <c r="D9" s="106" t="s">
        <v>97</v>
      </c>
      <c r="E9" s="97" t="s">
        <v>98</v>
      </c>
    </row>
    <row r="10" spans="1:5" x14ac:dyDescent="0.25">
      <c r="A10" s="107"/>
      <c r="B10" s="108"/>
      <c r="C10" s="108"/>
      <c r="D10" s="108"/>
      <c r="E10" s="107"/>
    </row>
    <row r="11" spans="1:5" x14ac:dyDescent="0.25">
      <c r="A11" s="90">
        <v>2013</v>
      </c>
      <c r="B11" s="113">
        <v>9073</v>
      </c>
      <c r="C11" s="113">
        <v>9191.1945000000014</v>
      </c>
      <c r="D11" s="113">
        <v>33864.233177000002</v>
      </c>
      <c r="E11" s="113">
        <v>3684.4213422966945</v>
      </c>
    </row>
    <row r="12" spans="1:5" x14ac:dyDescent="0.25">
      <c r="A12" s="90">
        <v>2014</v>
      </c>
      <c r="B12" s="113">
        <v>10532.7755</v>
      </c>
      <c r="C12" s="113">
        <v>10322.156800000001</v>
      </c>
      <c r="D12" s="113">
        <v>34639.477271999996</v>
      </c>
      <c r="E12" s="113">
        <v>3390.3333333333335</v>
      </c>
    </row>
    <row r="13" spans="1:5" x14ac:dyDescent="0.25">
      <c r="A13" s="90">
        <v>2015</v>
      </c>
      <c r="B13" s="113">
        <v>10785.73</v>
      </c>
      <c r="C13" s="113">
        <v>10844.958500000001</v>
      </c>
      <c r="D13" s="113">
        <v>52167.972468</v>
      </c>
      <c r="E13" s="113">
        <v>4848.583333333333</v>
      </c>
    </row>
    <row r="14" spans="1:5" x14ac:dyDescent="0.25">
      <c r="A14" s="90">
        <v>2016</v>
      </c>
      <c r="B14" s="113">
        <v>10753</v>
      </c>
      <c r="C14" s="113">
        <v>10709.979600000001</v>
      </c>
      <c r="D14" s="113">
        <v>37498.861505999994</v>
      </c>
      <c r="E14" s="113">
        <v>3619.916666666667</v>
      </c>
    </row>
    <row r="15" spans="1:5" x14ac:dyDescent="0.25">
      <c r="A15" s="90">
        <v>2017</v>
      </c>
      <c r="B15" s="113">
        <v>9640.482</v>
      </c>
      <c r="C15" s="113">
        <v>9739.2456999999995</v>
      </c>
      <c r="D15" s="113">
        <v>48013.027610000005</v>
      </c>
      <c r="E15" s="113">
        <v>4970.666666666667</v>
      </c>
    </row>
    <row r="16" spans="1:5" x14ac:dyDescent="0.25">
      <c r="A16" s="90">
        <v>2018</v>
      </c>
      <c r="B16" s="113">
        <v>10700.556</v>
      </c>
      <c r="C16" s="113">
        <v>10446.894749999999</v>
      </c>
      <c r="D16" s="113">
        <v>46870.767316000005</v>
      </c>
      <c r="E16" s="113">
        <v>4479.5833333333339</v>
      </c>
    </row>
    <row r="17" spans="1:5" x14ac:dyDescent="0.25">
      <c r="A17" s="90">
        <v>2019</v>
      </c>
      <c r="B17" s="113">
        <v>10823.03</v>
      </c>
      <c r="C17" s="113">
        <v>10239.342850000001</v>
      </c>
      <c r="D17" s="113">
        <v>41710.176583</v>
      </c>
      <c r="E17" s="113">
        <v>4096.6666666666661</v>
      </c>
    </row>
    <row r="18" spans="1:5" x14ac:dyDescent="0.25">
      <c r="A18" s="90">
        <v>2020</v>
      </c>
      <c r="B18" s="113">
        <f>AVERAGE('Quarterly data'!B40+'Quarterly data'!B41+'Quarterly data'!B42+'Quarterly data'!B43)</f>
        <v>10762.729000000001</v>
      </c>
      <c r="C18" s="113">
        <f>'Quarterly data'!C40+'Quarterly data'!C41+'Quarterly data'!C42+'Quarterly data'!C43</f>
        <v>10171.906050000001</v>
      </c>
      <c r="D18" s="113">
        <f>'Quarterly data'!D40+'Quarterly data'!D41+'Quarterly data'!D42+'Quarterly data'!D43</f>
        <v>42762.902139999998</v>
      </c>
      <c r="E18" s="113">
        <f>AVERAGE('Quarterly data'!E40:E43)</f>
        <v>4202.083333333333</v>
      </c>
    </row>
    <row r="19" spans="1:5" x14ac:dyDescent="0.25">
      <c r="A19" s="90">
        <v>2021</v>
      </c>
      <c r="B19" s="113">
        <v>11097.226500000001</v>
      </c>
      <c r="C19" s="113">
        <v>11221.5164</v>
      </c>
      <c r="D19" s="113">
        <v>46967.154539000003</v>
      </c>
      <c r="E19" s="113">
        <v>4196.6666666666661</v>
      </c>
    </row>
    <row r="20" spans="1:5" x14ac:dyDescent="0.25">
      <c r="A20" s="90">
        <v>2022</v>
      </c>
      <c r="B20" s="113">
        <v>10734.347999999998</v>
      </c>
      <c r="C20" s="113">
        <v>10953.323</v>
      </c>
      <c r="D20" s="113">
        <v>51920.392025000001</v>
      </c>
      <c r="E20" s="113">
        <v>4741.2499999999991</v>
      </c>
    </row>
    <row r="21" spans="1:5" x14ac:dyDescent="0.25">
      <c r="A21" s="90">
        <v>2023</v>
      </c>
      <c r="B21" s="113">
        <v>10152.513000000001</v>
      </c>
      <c r="C21" s="113">
        <v>9343.5286500000002</v>
      </c>
      <c r="D21" s="113">
        <v>51066.250284159563</v>
      </c>
      <c r="E21" s="113">
        <v>5489.6757352337809</v>
      </c>
    </row>
    <row r="22" spans="1:5" x14ac:dyDescent="0.25">
      <c r="A22" s="119"/>
      <c r="B22" s="78"/>
      <c r="C22" s="78"/>
      <c r="D22" s="78"/>
      <c r="E22" s="78"/>
    </row>
    <row r="23" spans="1:5" x14ac:dyDescent="0.25">
      <c r="A23" s="79" t="s">
        <v>99</v>
      </c>
      <c r="B23" s="80"/>
      <c r="C23" s="195"/>
      <c r="D23" s="195"/>
      <c r="E23" s="196"/>
    </row>
    <row r="24" spans="1:5" x14ac:dyDescent="0.25">
      <c r="A24" s="120" t="s">
        <v>90</v>
      </c>
      <c r="B24" s="121"/>
      <c r="C24" s="197"/>
      <c r="D24" s="197"/>
      <c r="E24" s="198"/>
    </row>
    <row r="26" spans="1:5" x14ac:dyDescent="0.25">
      <c r="A26" s="75"/>
    </row>
    <row r="27" spans="1:5" x14ac:dyDescent="0.25">
      <c r="A27" s="75"/>
    </row>
    <row r="28" spans="1:5" x14ac:dyDescent="0.25">
      <c r="A28" s="75"/>
    </row>
    <row r="29" spans="1:5" x14ac:dyDescent="0.25">
      <c r="A29" s="75"/>
    </row>
    <row r="30" spans="1:5" x14ac:dyDescent="0.25">
      <c r="A30" s="75"/>
    </row>
    <row r="31" spans="1:5" x14ac:dyDescent="0.25">
      <c r="A31" s="75"/>
    </row>
    <row r="32" spans="1:5" x14ac:dyDescent="0.25">
      <c r="A32" s="75"/>
    </row>
    <row r="33" spans="1:1" x14ac:dyDescent="0.25">
      <c r="A33" s="75"/>
    </row>
    <row r="34" spans="1:1" x14ac:dyDescent="0.25">
      <c r="A34" s="75"/>
    </row>
  </sheetData>
  <mergeCells count="2">
    <mergeCell ref="A3:C3"/>
    <mergeCell ref="C23:E24"/>
  </mergeCells>
  <hyperlinks>
    <hyperlink ref="A1" location="Content!A1" display="Retour à la table de matièr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opLeftCell="A154" workbookViewId="0">
      <selection activeCell="E175" sqref="E175"/>
    </sheetView>
  </sheetViews>
  <sheetFormatPr baseColWidth="10" defaultColWidth="9.140625" defaultRowHeight="15.75" x14ac:dyDescent="0.25"/>
  <cols>
    <col min="1" max="1" width="42.85546875" style="2" customWidth="1"/>
    <col min="2" max="2" width="12.85546875" style="2" bestFit="1" customWidth="1"/>
    <col min="3" max="3" width="12.5703125" style="2" customWidth="1"/>
    <col min="4" max="4" width="9.140625" style="7" customWidth="1"/>
    <col min="5" max="5" width="10.140625" style="2" customWidth="1"/>
    <col min="6" max="6" width="7.5703125" style="2" customWidth="1"/>
    <col min="7" max="7" width="10" style="2" customWidth="1"/>
    <col min="8" max="8" width="11.85546875" style="2" customWidth="1"/>
    <col min="9" max="9" width="7" style="2" bestFit="1" customWidth="1"/>
    <col min="10" max="10" width="7" style="2" customWidth="1"/>
    <col min="11" max="12" width="9.140625" style="2" customWidth="1"/>
    <col min="13" max="13" width="9.140625" style="35" customWidth="1"/>
    <col min="14" max="14" width="11.85546875" style="35" bestFit="1" customWidth="1"/>
    <col min="15" max="16384" width="9.140625" style="2"/>
  </cols>
  <sheetData>
    <row r="1" spans="3:5" ht="15" customHeight="1" x14ac:dyDescent="0.25"/>
    <row r="2" spans="3:5" ht="4.5" hidden="1" customHeight="1" x14ac:dyDescent="0.25">
      <c r="C2" s="3"/>
      <c r="D2" s="4"/>
      <c r="E2" s="5"/>
    </row>
    <row r="3" spans="3:5" x14ac:dyDescent="0.25">
      <c r="C3" s="199" t="s">
        <v>70</v>
      </c>
      <c r="D3" s="200"/>
      <c r="E3" s="201"/>
    </row>
    <row r="4" spans="3:5" ht="1.5" customHeight="1" x14ac:dyDescent="0.25">
      <c r="C4" s="8"/>
      <c r="D4" s="9"/>
      <c r="E4" s="10"/>
    </row>
    <row r="5" spans="3:5" x14ac:dyDescent="0.25">
      <c r="C5" s="40" t="s">
        <v>0</v>
      </c>
      <c r="D5" s="41" t="s">
        <v>1</v>
      </c>
      <c r="E5" s="42" t="s">
        <v>2</v>
      </c>
    </row>
    <row r="6" spans="3:5" ht="5.25" customHeight="1" x14ac:dyDescent="0.25">
      <c r="C6" s="8"/>
      <c r="D6" s="11"/>
      <c r="E6" s="10"/>
    </row>
    <row r="7" spans="3:5" hidden="1" x14ac:dyDescent="0.25">
      <c r="C7" s="12">
        <v>1999</v>
      </c>
      <c r="D7" s="13">
        <v>61.3</v>
      </c>
      <c r="E7" s="14">
        <v>89</v>
      </c>
    </row>
    <row r="8" spans="3:5" hidden="1" x14ac:dyDescent="0.25">
      <c r="C8" s="12">
        <v>2000</v>
      </c>
      <c r="D8" s="13">
        <v>111.9</v>
      </c>
      <c r="E8" s="14">
        <v>100</v>
      </c>
    </row>
    <row r="9" spans="3:5" hidden="1" x14ac:dyDescent="0.25">
      <c r="C9" s="12">
        <v>2001</v>
      </c>
      <c r="D9" s="13">
        <v>101.5</v>
      </c>
      <c r="E9" s="14">
        <v>96</v>
      </c>
    </row>
    <row r="10" spans="3:5" hidden="1" x14ac:dyDescent="0.25">
      <c r="C10" s="12">
        <v>2002</v>
      </c>
      <c r="D10" s="13">
        <v>99.8</v>
      </c>
      <c r="E10" s="14">
        <v>89.7</v>
      </c>
    </row>
    <row r="11" spans="3:5" ht="16.149999999999999" hidden="1" customHeight="1" x14ac:dyDescent="0.25">
      <c r="C11" s="12" t="s">
        <v>71</v>
      </c>
      <c r="D11" s="13">
        <v>77.2</v>
      </c>
      <c r="E11" s="14">
        <v>73.900000000000006</v>
      </c>
    </row>
    <row r="12" spans="3:5" hidden="1" x14ac:dyDescent="0.25">
      <c r="C12" s="12">
        <v>2004</v>
      </c>
      <c r="D12" s="13">
        <v>71.099999999999994</v>
      </c>
      <c r="E12" s="14">
        <v>70.8</v>
      </c>
    </row>
    <row r="13" spans="3:5" x14ac:dyDescent="0.25">
      <c r="C13" s="12">
        <v>2007</v>
      </c>
      <c r="D13" s="6">
        <v>67.5</v>
      </c>
      <c r="E13" s="15">
        <v>76.2</v>
      </c>
    </row>
    <row r="14" spans="3:5" x14ac:dyDescent="0.25">
      <c r="C14" s="16" t="s">
        <v>69</v>
      </c>
      <c r="D14" s="17">
        <v>90</v>
      </c>
      <c r="E14" s="18">
        <v>97.9</v>
      </c>
    </row>
    <row r="15" spans="3:5" x14ac:dyDescent="0.25">
      <c r="C15" s="12">
        <v>2009</v>
      </c>
      <c r="D15" s="13">
        <v>91.1</v>
      </c>
      <c r="E15" s="14">
        <v>107.2</v>
      </c>
    </row>
    <row r="16" spans="3:5" x14ac:dyDescent="0.25">
      <c r="C16" s="16">
        <v>2010</v>
      </c>
      <c r="D16" s="18">
        <v>93</v>
      </c>
      <c r="E16" s="18">
        <v>113.8</v>
      </c>
    </row>
    <row r="17" spans="3:5" x14ac:dyDescent="0.25">
      <c r="C17" s="16">
        <v>2011</v>
      </c>
      <c r="D17" s="15">
        <v>87.1</v>
      </c>
      <c r="E17" s="15">
        <v>170.6</v>
      </c>
    </row>
    <row r="18" spans="3:5" ht="6.75" customHeight="1" x14ac:dyDescent="0.25">
      <c r="C18" s="12"/>
      <c r="D18" s="13"/>
      <c r="E18" s="14"/>
    </row>
    <row r="19" spans="3:5" hidden="1" x14ac:dyDescent="0.25">
      <c r="C19" s="12" t="s">
        <v>11</v>
      </c>
      <c r="D19" s="13">
        <v>42.6</v>
      </c>
      <c r="E19" s="14">
        <v>86.2</v>
      </c>
    </row>
    <row r="20" spans="3:5" hidden="1" x14ac:dyDescent="0.25">
      <c r="C20" s="19" t="s">
        <v>32</v>
      </c>
      <c r="D20" s="13">
        <v>43.1</v>
      </c>
      <c r="E20" s="14">
        <v>85</v>
      </c>
    </row>
    <row r="21" spans="3:5" hidden="1" x14ac:dyDescent="0.25">
      <c r="C21" s="19" t="s">
        <v>30</v>
      </c>
      <c r="D21" s="13">
        <v>49.2</v>
      </c>
      <c r="E21" s="14">
        <v>96.8</v>
      </c>
    </row>
    <row r="22" spans="3:5" hidden="1" x14ac:dyDescent="0.25">
      <c r="C22" s="19" t="s">
        <v>31</v>
      </c>
      <c r="D22" s="13">
        <v>51.6</v>
      </c>
      <c r="E22" s="14">
        <v>101.2</v>
      </c>
    </row>
    <row r="23" spans="3:5" hidden="1" x14ac:dyDescent="0.25">
      <c r="C23" s="19" t="s">
        <v>3</v>
      </c>
      <c r="D23" s="13">
        <v>47</v>
      </c>
      <c r="E23" s="14">
        <v>93.8</v>
      </c>
    </row>
    <row r="24" spans="3:5" hidden="1" x14ac:dyDescent="0.25">
      <c r="C24" s="19" t="s">
        <v>4</v>
      </c>
      <c r="D24" s="13">
        <v>46.1</v>
      </c>
      <c r="E24" s="14">
        <v>91</v>
      </c>
    </row>
    <row r="25" spans="3:5" hidden="1" x14ac:dyDescent="0.25">
      <c r="C25" s="19" t="s">
        <v>28</v>
      </c>
      <c r="D25" s="13">
        <v>44.8</v>
      </c>
      <c r="E25" s="14">
        <v>85.8</v>
      </c>
    </row>
    <row r="26" spans="3:5" hidden="1" x14ac:dyDescent="0.25">
      <c r="C26" s="19" t="s">
        <v>5</v>
      </c>
      <c r="D26" s="13">
        <v>43.2</v>
      </c>
      <c r="E26" s="14">
        <v>83.2</v>
      </c>
    </row>
    <row r="27" spans="3:5" hidden="1" x14ac:dyDescent="0.25">
      <c r="C27" s="19" t="s">
        <v>33</v>
      </c>
      <c r="D27" s="13">
        <v>37.1</v>
      </c>
      <c r="E27" s="14">
        <v>74.2</v>
      </c>
    </row>
    <row r="28" spans="3:5" hidden="1" x14ac:dyDescent="0.25">
      <c r="C28" s="19" t="s">
        <v>34</v>
      </c>
      <c r="D28" s="13">
        <v>40.4</v>
      </c>
      <c r="E28" s="14">
        <v>71.7</v>
      </c>
    </row>
    <row r="29" spans="3:5" hidden="1" x14ac:dyDescent="0.25">
      <c r="C29" s="19" t="s">
        <v>35</v>
      </c>
      <c r="D29" s="13">
        <v>40.4</v>
      </c>
      <c r="E29" s="14">
        <v>73.900000000000006</v>
      </c>
    </row>
    <row r="30" spans="3:5" hidden="1" x14ac:dyDescent="0.25">
      <c r="C30" s="19" t="s">
        <v>36</v>
      </c>
      <c r="D30" s="13">
        <v>39.6</v>
      </c>
      <c r="E30" s="14">
        <v>72.400000000000006</v>
      </c>
    </row>
    <row r="31" spans="3:5" hidden="1" x14ac:dyDescent="0.25">
      <c r="C31" s="12"/>
      <c r="D31" s="13"/>
      <c r="E31" s="14"/>
    </row>
    <row r="32" spans="3:5" hidden="1" x14ac:dyDescent="0.25">
      <c r="C32" s="12" t="s">
        <v>15</v>
      </c>
      <c r="D32" s="13">
        <v>73.2</v>
      </c>
      <c r="E32" s="14">
        <v>78</v>
      </c>
    </row>
    <row r="33" spans="3:5" hidden="1" x14ac:dyDescent="0.25">
      <c r="C33" s="12" t="s">
        <v>14</v>
      </c>
      <c r="D33" s="13">
        <v>72.099999999999994</v>
      </c>
      <c r="E33" s="14">
        <v>75.3</v>
      </c>
    </row>
    <row r="34" spans="3:5" hidden="1" x14ac:dyDescent="0.25">
      <c r="C34" s="19" t="s">
        <v>6</v>
      </c>
      <c r="D34" s="13">
        <v>72.400000000000006</v>
      </c>
      <c r="E34" s="14">
        <v>76.2</v>
      </c>
    </row>
    <row r="35" spans="3:5" hidden="1" x14ac:dyDescent="0.25">
      <c r="C35" s="19" t="s">
        <v>7</v>
      </c>
      <c r="D35" s="13">
        <v>71.8</v>
      </c>
      <c r="E35" s="14">
        <v>75.7</v>
      </c>
    </row>
    <row r="36" spans="3:5" hidden="1" x14ac:dyDescent="0.25">
      <c r="C36" s="19" t="s">
        <v>3</v>
      </c>
      <c r="D36" s="13">
        <v>69.3</v>
      </c>
      <c r="E36" s="14">
        <v>74.099999999999994</v>
      </c>
    </row>
    <row r="37" spans="3:5" hidden="1" x14ac:dyDescent="0.25">
      <c r="C37" s="19" t="s">
        <v>4</v>
      </c>
      <c r="D37" s="13">
        <v>68.599999999999994</v>
      </c>
      <c r="E37" s="14">
        <v>73.5</v>
      </c>
    </row>
    <row r="38" spans="3:5" hidden="1" x14ac:dyDescent="0.25">
      <c r="C38" s="19" t="s">
        <v>8</v>
      </c>
      <c r="D38" s="13">
        <v>69.400000000000006</v>
      </c>
      <c r="E38" s="14">
        <v>74.099999999999994</v>
      </c>
    </row>
    <row r="39" spans="3:5" hidden="1" x14ac:dyDescent="0.25">
      <c r="C39" s="19" t="s">
        <v>5</v>
      </c>
      <c r="D39" s="13">
        <v>69.400000000000006</v>
      </c>
      <c r="E39" s="14">
        <v>73.900000000000006</v>
      </c>
    </row>
    <row r="40" spans="3:5" hidden="1" x14ac:dyDescent="0.25">
      <c r="C40" s="19" t="s">
        <v>9</v>
      </c>
      <c r="D40" s="13">
        <v>68</v>
      </c>
      <c r="E40" s="14">
        <v>72.3</v>
      </c>
    </row>
    <row r="41" spans="3:5" hidden="1" x14ac:dyDescent="0.25">
      <c r="C41" s="19" t="s">
        <v>10</v>
      </c>
      <c r="D41" s="13">
        <v>76</v>
      </c>
      <c r="E41" s="14">
        <v>73.099999999999994</v>
      </c>
    </row>
    <row r="42" spans="3:5" hidden="1" x14ac:dyDescent="0.25">
      <c r="C42" s="19" t="s">
        <v>12</v>
      </c>
      <c r="D42" s="13">
        <v>74.8</v>
      </c>
      <c r="E42" s="14">
        <v>74</v>
      </c>
    </row>
    <row r="43" spans="3:5" hidden="1" x14ac:dyDescent="0.25">
      <c r="C43" s="19" t="s">
        <v>13</v>
      </c>
      <c r="D43" s="13">
        <v>72</v>
      </c>
      <c r="E43" s="14">
        <v>71.3</v>
      </c>
    </row>
    <row r="44" spans="3:5" hidden="1" x14ac:dyDescent="0.25">
      <c r="C44" s="12">
        <v>2004</v>
      </c>
      <c r="D44" s="20"/>
      <c r="E44" s="13"/>
    </row>
    <row r="45" spans="3:5" hidden="1" x14ac:dyDescent="0.25">
      <c r="C45" s="19" t="s">
        <v>29</v>
      </c>
      <c r="D45" s="20">
        <v>63.7</v>
      </c>
      <c r="E45" s="13">
        <v>68.400000000000006</v>
      </c>
    </row>
    <row r="46" spans="3:5" hidden="1" x14ac:dyDescent="0.25">
      <c r="C46" s="19" t="s">
        <v>16</v>
      </c>
      <c r="D46" s="6">
        <v>63.5</v>
      </c>
      <c r="E46" s="15">
        <v>68.099999999999994</v>
      </c>
    </row>
    <row r="47" spans="3:5" hidden="1" x14ac:dyDescent="0.25">
      <c r="C47" s="19" t="s">
        <v>17</v>
      </c>
      <c r="D47" s="15">
        <v>64.8</v>
      </c>
      <c r="E47" s="15">
        <v>72.400000000000006</v>
      </c>
    </row>
    <row r="48" spans="3:5" hidden="1" x14ac:dyDescent="0.25">
      <c r="C48" s="19" t="s">
        <v>18</v>
      </c>
      <c r="D48" s="15">
        <v>65.599999999999994</v>
      </c>
      <c r="E48" s="18">
        <v>71.3</v>
      </c>
    </row>
    <row r="49" spans="3:5" hidden="1" x14ac:dyDescent="0.25">
      <c r="C49" s="19" t="s">
        <v>19</v>
      </c>
      <c r="D49" s="13">
        <v>66</v>
      </c>
      <c r="E49" s="18">
        <v>75.099999999999994</v>
      </c>
    </row>
    <row r="50" spans="3:5" hidden="1" x14ac:dyDescent="0.25">
      <c r="C50" s="19" t="s">
        <v>20</v>
      </c>
      <c r="D50" s="13">
        <v>65.3</v>
      </c>
      <c r="E50" s="18">
        <v>71.599999999999994</v>
      </c>
    </row>
    <row r="51" spans="3:5" hidden="1" x14ac:dyDescent="0.25">
      <c r="C51" s="19" t="s">
        <v>21</v>
      </c>
      <c r="D51" s="13">
        <v>64.8</v>
      </c>
      <c r="E51" s="18">
        <v>70.400000000000006</v>
      </c>
    </row>
    <row r="52" spans="3:5" hidden="1" x14ac:dyDescent="0.25">
      <c r="C52" s="19" t="s">
        <v>22</v>
      </c>
      <c r="D52" s="13">
        <v>65.099999999999994</v>
      </c>
      <c r="E52" s="18">
        <v>74.099999999999994</v>
      </c>
    </row>
    <row r="53" spans="3:5" hidden="1" x14ac:dyDescent="0.25">
      <c r="C53" s="19" t="s">
        <v>23</v>
      </c>
      <c r="D53" s="13">
        <v>65</v>
      </c>
      <c r="E53" s="18">
        <v>72.3</v>
      </c>
    </row>
    <row r="54" spans="3:5" hidden="1" x14ac:dyDescent="0.25">
      <c r="C54" s="19" t="s">
        <v>24</v>
      </c>
      <c r="D54" s="13">
        <v>71.2</v>
      </c>
      <c r="E54" s="18">
        <v>72.599999999999994</v>
      </c>
    </row>
    <row r="55" spans="3:5" hidden="1" x14ac:dyDescent="0.25">
      <c r="C55" s="19" t="s">
        <v>25</v>
      </c>
      <c r="D55" s="13">
        <v>69</v>
      </c>
      <c r="E55" s="18">
        <v>72.5</v>
      </c>
    </row>
    <row r="56" spans="3:5" hidden="1" x14ac:dyDescent="0.25">
      <c r="C56" s="19" t="s">
        <v>26</v>
      </c>
      <c r="D56" s="13">
        <f>AVERAGE({71.01;71.2;70.6;69.21;66.67;67.42;67.6;66.6;65.9;73.2;72.57;73.1835224721966})</f>
        <v>69.596960206016391</v>
      </c>
      <c r="E56" s="13">
        <f>AVERAGE({82.5;83.9;85.4;83.8;82.9;83.92;81.9;78.3;78.3;78.7;78.56;80.0698805532615})</f>
        <v>81.520823379438468</v>
      </c>
    </row>
    <row r="57" spans="3:5" ht="9.6" hidden="1" customHeight="1" x14ac:dyDescent="0.25">
      <c r="C57" s="19"/>
      <c r="D57" s="13"/>
      <c r="E57" s="18"/>
    </row>
    <row r="58" spans="3:5" hidden="1" x14ac:dyDescent="0.25">
      <c r="C58" s="12">
        <v>2005</v>
      </c>
      <c r="D58" s="13"/>
      <c r="E58" s="18"/>
    </row>
    <row r="59" spans="3:5" hidden="1" x14ac:dyDescent="0.25">
      <c r="C59" s="19" t="s">
        <v>27</v>
      </c>
      <c r="D59" s="13">
        <v>59.5</v>
      </c>
      <c r="E59" s="18">
        <v>75.099999999999994</v>
      </c>
    </row>
    <row r="60" spans="3:5" hidden="1" x14ac:dyDescent="0.25">
      <c r="C60" s="19" t="s">
        <v>16</v>
      </c>
      <c r="D60" s="21">
        <v>63.8</v>
      </c>
      <c r="E60" s="21">
        <v>80.099999999999994</v>
      </c>
    </row>
    <row r="61" spans="3:5" hidden="1" x14ac:dyDescent="0.25">
      <c r="C61" s="19" t="s">
        <v>17</v>
      </c>
      <c r="D61" s="21">
        <v>59</v>
      </c>
      <c r="E61" s="21">
        <v>74</v>
      </c>
    </row>
    <row r="62" spans="3:5" hidden="1" x14ac:dyDescent="0.25">
      <c r="C62" s="19" t="s">
        <v>18</v>
      </c>
      <c r="D62" s="21">
        <v>60.75</v>
      </c>
      <c r="E62" s="21">
        <v>75.89</v>
      </c>
    </row>
    <row r="63" spans="3:5" hidden="1" x14ac:dyDescent="0.25">
      <c r="C63" s="12" t="s">
        <v>37</v>
      </c>
      <c r="D63" s="21">
        <v>62.55</v>
      </c>
      <c r="E63" s="21">
        <v>77.63</v>
      </c>
    </row>
    <row r="64" spans="3:5" hidden="1" x14ac:dyDescent="0.25">
      <c r="C64" s="12" t="s">
        <v>38</v>
      </c>
      <c r="D64" s="21">
        <v>65.010000000000005</v>
      </c>
      <c r="E64" s="21">
        <v>79.900000000000006</v>
      </c>
    </row>
    <row r="65" spans="3:20" hidden="1" x14ac:dyDescent="0.25">
      <c r="C65" s="22" t="s">
        <v>39</v>
      </c>
      <c r="D65" s="21">
        <v>66.489999999999995</v>
      </c>
      <c r="E65" s="21">
        <v>84.2</v>
      </c>
      <c r="F65" s="23"/>
    </row>
    <row r="66" spans="3:20" hidden="1" x14ac:dyDescent="0.25">
      <c r="C66" s="24" t="s">
        <v>40</v>
      </c>
      <c r="D66" s="21">
        <v>66.2</v>
      </c>
      <c r="E66" s="21">
        <v>81.099999999999994</v>
      </c>
    </row>
    <row r="67" spans="3:20" hidden="1" x14ac:dyDescent="0.25">
      <c r="C67" s="12" t="s">
        <v>41</v>
      </c>
      <c r="D67" s="21">
        <v>67.5</v>
      </c>
      <c r="E67" s="21">
        <v>79.7</v>
      </c>
    </row>
    <row r="68" spans="3:20" hidden="1" x14ac:dyDescent="0.25">
      <c r="C68" s="12" t="s">
        <v>42</v>
      </c>
      <c r="D68" s="21">
        <v>77.959999999999994</v>
      </c>
      <c r="E68" s="21">
        <v>80.72</v>
      </c>
    </row>
    <row r="69" spans="3:20" hidden="1" x14ac:dyDescent="0.25">
      <c r="C69" s="12" t="s">
        <v>43</v>
      </c>
      <c r="D69" s="21">
        <v>84.78</v>
      </c>
      <c r="E69" s="21">
        <v>87.71</v>
      </c>
    </row>
    <row r="70" spans="3:20" hidden="1" x14ac:dyDescent="0.25">
      <c r="C70" s="12" t="s">
        <v>44</v>
      </c>
      <c r="D70" s="21">
        <v>80.5</v>
      </c>
      <c r="E70" s="21">
        <v>82.78</v>
      </c>
    </row>
    <row r="71" spans="3:20" ht="14.25" hidden="1" customHeight="1" x14ac:dyDescent="0.25">
      <c r="C71" s="12"/>
      <c r="D71" s="21"/>
      <c r="E71" s="21"/>
    </row>
    <row r="72" spans="3:20" hidden="1" x14ac:dyDescent="0.25">
      <c r="C72" s="12">
        <v>2006</v>
      </c>
      <c r="D72" s="21"/>
      <c r="E72" s="21"/>
    </row>
    <row r="73" spans="3:20" hidden="1" x14ac:dyDescent="0.25">
      <c r="C73" s="16" t="s">
        <v>45</v>
      </c>
      <c r="D73" s="21">
        <v>71.010000000000005</v>
      </c>
      <c r="E73" s="21">
        <v>82.19</v>
      </c>
    </row>
    <row r="74" spans="3:20" hidden="1" x14ac:dyDescent="0.25">
      <c r="C74" s="16" t="s">
        <v>46</v>
      </c>
      <c r="D74" s="21">
        <v>71.2</v>
      </c>
      <c r="E74" s="21">
        <v>83.9</v>
      </c>
      <c r="F74" s="25"/>
      <c r="G74" s="25"/>
      <c r="H74" s="25"/>
      <c r="I74" s="25"/>
      <c r="J74" s="25"/>
      <c r="K74" s="25"/>
      <c r="L74" s="25"/>
      <c r="M74" s="47"/>
      <c r="N74" s="47"/>
      <c r="O74" s="25"/>
      <c r="P74" s="25"/>
      <c r="Q74" s="25"/>
      <c r="R74" s="25"/>
      <c r="S74" s="25"/>
      <c r="T74" s="25"/>
    </row>
    <row r="75" spans="3:20" hidden="1" x14ac:dyDescent="0.25">
      <c r="C75" s="16" t="s">
        <v>66</v>
      </c>
      <c r="D75" s="21">
        <v>70.599999999999994</v>
      </c>
      <c r="E75" s="21">
        <v>85.4</v>
      </c>
      <c r="F75" s="25"/>
      <c r="G75" s="25"/>
      <c r="H75" s="25"/>
      <c r="I75" s="25"/>
      <c r="J75" s="25"/>
      <c r="K75" s="25"/>
      <c r="L75" s="25"/>
      <c r="M75" s="47"/>
      <c r="N75" s="47"/>
      <c r="O75" s="25"/>
      <c r="P75" s="25"/>
      <c r="Q75" s="25"/>
      <c r="R75" s="25"/>
      <c r="S75" s="25"/>
      <c r="T75" s="25"/>
    </row>
    <row r="76" spans="3:20" hidden="1" x14ac:dyDescent="0.25">
      <c r="C76" s="16" t="s">
        <v>48</v>
      </c>
      <c r="D76" s="21">
        <v>69.209999999999994</v>
      </c>
      <c r="E76" s="21">
        <v>83.8</v>
      </c>
      <c r="F76" s="25"/>
      <c r="G76" s="25"/>
      <c r="H76" s="25"/>
      <c r="I76" s="25"/>
      <c r="J76" s="25"/>
      <c r="K76" s="25"/>
      <c r="L76" s="25"/>
      <c r="M76" s="47"/>
      <c r="N76" s="47"/>
      <c r="O76" s="25"/>
      <c r="P76" s="25"/>
      <c r="Q76" s="25"/>
      <c r="R76" s="25"/>
      <c r="S76" s="25"/>
      <c r="T76" s="25"/>
    </row>
    <row r="77" spans="3:20" hidden="1" x14ac:dyDescent="0.25">
      <c r="C77" s="16" t="s">
        <v>49</v>
      </c>
      <c r="D77" s="21">
        <v>66.67</v>
      </c>
      <c r="E77" s="21">
        <v>82.9</v>
      </c>
      <c r="F77" s="25"/>
      <c r="G77" s="25"/>
      <c r="H77" s="25"/>
      <c r="I77" s="25"/>
      <c r="J77" s="25"/>
      <c r="K77" s="25"/>
      <c r="L77" s="25"/>
      <c r="M77" s="47"/>
      <c r="N77" s="47"/>
      <c r="O77" s="25"/>
      <c r="P77" s="25"/>
      <c r="Q77" s="25"/>
      <c r="R77" s="25"/>
      <c r="S77" s="25"/>
      <c r="T77" s="25"/>
    </row>
    <row r="78" spans="3:20" hidden="1" x14ac:dyDescent="0.25">
      <c r="C78" s="16" t="s">
        <v>50</v>
      </c>
      <c r="D78" s="21">
        <v>67.42</v>
      </c>
      <c r="E78" s="21">
        <v>83.92</v>
      </c>
      <c r="F78" s="25"/>
      <c r="G78" s="25"/>
      <c r="H78" s="25"/>
      <c r="I78" s="25"/>
      <c r="J78" s="25"/>
      <c r="K78" s="25"/>
      <c r="L78" s="25"/>
      <c r="M78" s="47"/>
      <c r="N78" s="47"/>
      <c r="O78" s="25"/>
      <c r="P78" s="25"/>
      <c r="Q78" s="25"/>
      <c r="R78" s="25"/>
      <c r="S78" s="25"/>
      <c r="T78" s="25"/>
    </row>
    <row r="79" spans="3:20" hidden="1" x14ac:dyDescent="0.25">
      <c r="C79" s="16" t="s">
        <v>51</v>
      </c>
      <c r="D79" s="21">
        <v>67.599999999999994</v>
      </c>
      <c r="E79" s="21">
        <v>81.900000000000006</v>
      </c>
      <c r="F79" s="25"/>
      <c r="G79" s="25"/>
      <c r="H79" s="25"/>
      <c r="I79" s="25"/>
      <c r="J79" s="25"/>
      <c r="K79" s="25"/>
      <c r="L79" s="25"/>
      <c r="M79" s="47"/>
      <c r="N79" s="47"/>
      <c r="O79" s="25"/>
      <c r="P79" s="25"/>
      <c r="Q79" s="25"/>
      <c r="R79" s="25"/>
      <c r="S79" s="25"/>
      <c r="T79" s="25"/>
    </row>
    <row r="80" spans="3:20" hidden="1" x14ac:dyDescent="0.25">
      <c r="C80" s="16" t="s">
        <v>52</v>
      </c>
      <c r="D80" s="21">
        <v>66.599999999999994</v>
      </c>
      <c r="E80" s="21">
        <v>78.3</v>
      </c>
      <c r="F80" s="25"/>
      <c r="G80" s="25"/>
      <c r="H80" s="25"/>
      <c r="I80" s="25"/>
      <c r="J80" s="25"/>
      <c r="K80" s="25"/>
      <c r="L80" s="25"/>
      <c r="M80" s="47"/>
      <c r="N80" s="47"/>
      <c r="O80" s="25"/>
      <c r="P80" s="25"/>
      <c r="Q80" s="25"/>
      <c r="R80" s="25"/>
      <c r="S80" s="25"/>
      <c r="T80" s="25"/>
    </row>
    <row r="81" spans="3:20" hidden="1" x14ac:dyDescent="0.25">
      <c r="C81" s="16" t="s">
        <v>53</v>
      </c>
      <c r="D81" s="21">
        <v>65.900000000000006</v>
      </c>
      <c r="E81" s="21">
        <v>78.3</v>
      </c>
      <c r="F81" s="25"/>
      <c r="G81" s="25"/>
      <c r="H81" s="25"/>
      <c r="I81" s="25"/>
      <c r="J81" s="25"/>
      <c r="K81" s="25"/>
      <c r="L81" s="25"/>
      <c r="M81" s="47"/>
      <c r="N81" s="47"/>
      <c r="O81" s="25"/>
      <c r="P81" s="25"/>
      <c r="Q81" s="25"/>
      <c r="R81" s="25"/>
      <c r="S81" s="25"/>
      <c r="T81" s="25"/>
    </row>
    <row r="82" spans="3:20" hidden="1" x14ac:dyDescent="0.25">
      <c r="C82" s="16" t="s">
        <v>56</v>
      </c>
      <c r="D82" s="21">
        <v>73.2</v>
      </c>
      <c r="E82" s="21">
        <v>78.7</v>
      </c>
      <c r="F82" s="25"/>
      <c r="G82" s="25"/>
      <c r="H82" s="25"/>
      <c r="I82" s="25"/>
      <c r="J82" s="25"/>
      <c r="K82" s="25"/>
      <c r="L82" s="25"/>
      <c r="M82" s="47"/>
      <c r="N82" s="47"/>
      <c r="O82" s="25"/>
      <c r="P82" s="25"/>
      <c r="Q82" s="25"/>
      <c r="R82" s="25"/>
      <c r="S82" s="25"/>
      <c r="T82" s="25"/>
    </row>
    <row r="83" spans="3:20" hidden="1" x14ac:dyDescent="0.25">
      <c r="C83" s="16" t="s">
        <v>55</v>
      </c>
      <c r="D83" s="21">
        <v>72.569999999999993</v>
      </c>
      <c r="E83" s="21">
        <v>78.56</v>
      </c>
      <c r="F83" s="25"/>
      <c r="G83" s="25"/>
      <c r="H83" s="25"/>
      <c r="I83" s="25"/>
      <c r="J83" s="25"/>
      <c r="K83" s="25"/>
      <c r="L83" s="25"/>
      <c r="M83" s="47"/>
      <c r="N83" s="47"/>
      <c r="O83" s="25"/>
      <c r="P83" s="25"/>
      <c r="Q83" s="25"/>
      <c r="R83" s="25"/>
      <c r="S83" s="25"/>
      <c r="T83" s="25"/>
    </row>
    <row r="84" spans="3:20" hidden="1" x14ac:dyDescent="0.25">
      <c r="C84" s="16" t="s">
        <v>54</v>
      </c>
      <c r="D84" s="18">
        <v>73.2</v>
      </c>
      <c r="E84" s="18">
        <v>80.099999999999994</v>
      </c>
      <c r="F84" s="25"/>
      <c r="G84" s="25"/>
      <c r="H84" s="25"/>
      <c r="I84" s="25"/>
      <c r="J84" s="25"/>
      <c r="K84" s="25"/>
      <c r="L84" s="25"/>
      <c r="M84" s="47"/>
      <c r="N84" s="47"/>
      <c r="O84" s="25"/>
      <c r="P84" s="25"/>
      <c r="Q84" s="25"/>
      <c r="R84" s="25"/>
      <c r="S84" s="25"/>
      <c r="T84" s="25"/>
    </row>
    <row r="85" spans="3:20" hidden="1" x14ac:dyDescent="0.25">
      <c r="C85" s="16"/>
      <c r="D85" s="18"/>
      <c r="E85" s="26"/>
      <c r="F85" s="25"/>
      <c r="G85" s="25"/>
      <c r="H85" s="25"/>
      <c r="I85" s="25"/>
      <c r="J85" s="25"/>
      <c r="K85" s="25"/>
      <c r="L85" s="25"/>
      <c r="M85" s="47"/>
      <c r="N85" s="47"/>
      <c r="O85" s="25"/>
      <c r="P85" s="25"/>
      <c r="Q85" s="25"/>
      <c r="R85" s="25"/>
      <c r="S85" s="25"/>
      <c r="T85" s="25"/>
    </row>
    <row r="86" spans="3:20" hidden="1" x14ac:dyDescent="0.25">
      <c r="C86" s="16">
        <v>2007</v>
      </c>
      <c r="D86" s="18"/>
      <c r="E86" s="26"/>
      <c r="F86" s="25"/>
      <c r="G86" s="25"/>
      <c r="H86" s="25"/>
      <c r="I86" s="25"/>
      <c r="J86" s="25"/>
      <c r="K86" s="25"/>
      <c r="L86" s="25"/>
      <c r="M86" s="47"/>
      <c r="N86" s="47"/>
      <c r="O86" s="25"/>
      <c r="P86" s="25"/>
      <c r="Q86" s="25"/>
      <c r="R86" s="25"/>
      <c r="S86" s="25"/>
      <c r="T86" s="25"/>
    </row>
    <row r="87" spans="3:20" hidden="1" x14ac:dyDescent="0.25">
      <c r="C87" s="16" t="s">
        <v>45</v>
      </c>
      <c r="D87" s="27">
        <v>65</v>
      </c>
      <c r="E87" s="28">
        <v>80.400000000000006</v>
      </c>
      <c r="F87" s="25"/>
      <c r="G87" s="25"/>
      <c r="H87" s="25"/>
      <c r="I87" s="25"/>
      <c r="J87" s="25"/>
      <c r="K87" s="25"/>
      <c r="L87" s="25"/>
      <c r="M87" s="47"/>
      <c r="N87" s="47"/>
      <c r="O87" s="25"/>
      <c r="P87" s="25"/>
      <c r="Q87" s="25"/>
      <c r="R87" s="25"/>
      <c r="S87" s="25"/>
      <c r="T87" s="25"/>
    </row>
    <row r="88" spans="3:20" hidden="1" x14ac:dyDescent="0.25">
      <c r="C88" s="16" t="s">
        <v>46</v>
      </c>
      <c r="D88" s="27">
        <v>67.5</v>
      </c>
      <c r="E88" s="28">
        <v>84.4</v>
      </c>
      <c r="F88" s="25"/>
      <c r="G88" s="25"/>
      <c r="H88" s="25"/>
      <c r="I88" s="25"/>
      <c r="J88" s="25"/>
      <c r="K88" s="25"/>
      <c r="L88" s="25"/>
      <c r="M88" s="47"/>
      <c r="N88" s="47"/>
      <c r="O88" s="25"/>
      <c r="P88" s="25"/>
      <c r="Q88" s="25"/>
      <c r="R88" s="25"/>
      <c r="S88" s="25"/>
      <c r="T88" s="25"/>
    </row>
    <row r="89" spans="3:20" hidden="1" x14ac:dyDescent="0.25">
      <c r="C89" s="16" t="s">
        <v>47</v>
      </c>
      <c r="D89" s="27">
        <v>64.84</v>
      </c>
      <c r="E89" s="28">
        <v>78.56</v>
      </c>
      <c r="F89" s="25"/>
      <c r="G89" s="25"/>
      <c r="H89" s="25"/>
      <c r="I89" s="25"/>
      <c r="J89" s="25"/>
      <c r="K89" s="25"/>
      <c r="L89" s="25"/>
      <c r="M89" s="47"/>
      <c r="N89" s="47"/>
      <c r="O89" s="25"/>
      <c r="P89" s="25"/>
      <c r="Q89" s="25"/>
      <c r="R89" s="25"/>
      <c r="S89" s="25"/>
      <c r="T89" s="25"/>
    </row>
    <row r="90" spans="3:20" hidden="1" x14ac:dyDescent="0.25">
      <c r="C90" s="16" t="s">
        <v>58</v>
      </c>
      <c r="D90" s="27">
        <v>63.83</v>
      </c>
      <c r="E90" s="28">
        <v>76.42</v>
      </c>
      <c r="F90" s="25"/>
      <c r="G90" s="25"/>
      <c r="H90" s="25"/>
      <c r="I90" s="25"/>
      <c r="J90" s="25"/>
      <c r="K90" s="25"/>
      <c r="L90" s="25"/>
      <c r="M90" s="47"/>
      <c r="N90" s="47"/>
      <c r="O90" s="25"/>
      <c r="P90" s="25"/>
      <c r="Q90" s="25"/>
      <c r="R90" s="25"/>
      <c r="S90" s="25"/>
      <c r="T90" s="25"/>
    </row>
    <row r="91" spans="3:20" hidden="1" x14ac:dyDescent="0.25">
      <c r="C91" s="16" t="s">
        <v>57</v>
      </c>
      <c r="D91" s="27">
        <v>63.1</v>
      </c>
      <c r="E91" s="28">
        <v>75.91</v>
      </c>
      <c r="F91" s="25"/>
      <c r="G91" s="25"/>
      <c r="H91" s="25"/>
      <c r="I91" s="25"/>
      <c r="J91" s="25"/>
      <c r="K91" s="25"/>
      <c r="L91" s="25"/>
      <c r="M91" s="47"/>
      <c r="N91" s="47"/>
      <c r="O91" s="25"/>
      <c r="P91" s="25"/>
      <c r="Q91" s="25"/>
      <c r="R91" s="25"/>
      <c r="S91" s="25"/>
      <c r="T91" s="25"/>
    </row>
    <row r="92" spans="3:20" hidden="1" x14ac:dyDescent="0.25">
      <c r="C92" s="16" t="s">
        <v>59</v>
      </c>
      <c r="D92" s="27">
        <v>61.46</v>
      </c>
      <c r="E92" s="28">
        <v>74.8</v>
      </c>
      <c r="F92" s="25"/>
      <c r="G92" s="25"/>
      <c r="H92" s="25"/>
      <c r="I92" s="25"/>
      <c r="J92" s="25"/>
      <c r="K92" s="25"/>
      <c r="L92" s="25"/>
      <c r="M92" s="47"/>
      <c r="N92" s="47"/>
      <c r="O92" s="25"/>
      <c r="P92" s="25"/>
      <c r="Q92" s="25"/>
      <c r="R92" s="25"/>
      <c r="S92" s="25"/>
      <c r="T92" s="25"/>
    </row>
    <row r="93" spans="3:20" hidden="1" x14ac:dyDescent="0.25">
      <c r="C93" s="16" t="s">
        <v>60</v>
      </c>
      <c r="D93" s="27">
        <v>60.1</v>
      </c>
      <c r="E93" s="28">
        <v>74.7</v>
      </c>
      <c r="F93" s="25"/>
      <c r="G93" s="25"/>
      <c r="H93" s="25"/>
      <c r="I93" s="25"/>
      <c r="J93" s="25"/>
      <c r="K93" s="25"/>
      <c r="L93" s="25"/>
      <c r="M93" s="47"/>
      <c r="N93" s="47"/>
      <c r="O93" s="25"/>
      <c r="P93" s="25"/>
      <c r="Q93" s="25"/>
      <c r="R93" s="25"/>
      <c r="S93" s="25"/>
      <c r="T93" s="25"/>
    </row>
    <row r="94" spans="3:20" hidden="1" x14ac:dyDescent="0.25">
      <c r="C94" s="16" t="s">
        <v>61</v>
      </c>
      <c r="D94" s="27">
        <v>59.7</v>
      </c>
      <c r="E94" s="28">
        <v>74.400000000000006</v>
      </c>
      <c r="F94" s="25"/>
      <c r="G94" s="25"/>
      <c r="H94" s="25"/>
      <c r="I94" s="25"/>
      <c r="J94" s="25"/>
      <c r="K94" s="25"/>
      <c r="L94" s="25"/>
      <c r="M94" s="47"/>
      <c r="N94" s="47"/>
      <c r="O94" s="25"/>
      <c r="P94" s="25"/>
      <c r="Q94" s="25"/>
      <c r="R94" s="25"/>
      <c r="S94" s="25"/>
      <c r="T94" s="25"/>
    </row>
    <row r="95" spans="3:20" hidden="1" x14ac:dyDescent="0.25">
      <c r="C95" s="16" t="s">
        <v>62</v>
      </c>
      <c r="D95" s="27">
        <v>58.8</v>
      </c>
      <c r="E95" s="28">
        <v>73.5</v>
      </c>
      <c r="F95" s="25"/>
      <c r="G95" s="25"/>
      <c r="H95" s="25"/>
      <c r="I95" s="25"/>
      <c r="J95" s="25"/>
      <c r="K95" s="25"/>
      <c r="L95" s="25"/>
      <c r="M95" s="47"/>
      <c r="N95" s="47"/>
      <c r="O95" s="25"/>
      <c r="P95" s="25"/>
      <c r="Q95" s="25"/>
      <c r="R95" s="25"/>
      <c r="S95" s="25"/>
      <c r="T95" s="25"/>
    </row>
    <row r="96" spans="3:20" hidden="1" x14ac:dyDescent="0.25">
      <c r="C96" s="16" t="s">
        <v>63</v>
      </c>
      <c r="D96" s="27">
        <v>62.6</v>
      </c>
      <c r="E96" s="28">
        <v>72.599999999999994</v>
      </c>
      <c r="F96" s="25"/>
      <c r="G96" s="25"/>
      <c r="H96" s="25"/>
      <c r="I96" s="25"/>
      <c r="J96" s="25"/>
      <c r="K96" s="25"/>
      <c r="L96" s="25"/>
      <c r="M96" s="47"/>
      <c r="N96" s="47"/>
      <c r="O96" s="25"/>
      <c r="P96" s="25"/>
      <c r="Q96" s="25"/>
      <c r="R96" s="25"/>
      <c r="S96" s="25"/>
      <c r="T96" s="25"/>
    </row>
    <row r="97" spans="3:20" hidden="1" x14ac:dyDescent="0.25">
      <c r="C97" s="16" t="s">
        <v>64</v>
      </c>
      <c r="D97" s="27">
        <v>60.2</v>
      </c>
      <c r="E97" s="28">
        <v>69.8</v>
      </c>
      <c r="F97" s="25"/>
      <c r="G97" s="25"/>
      <c r="H97" s="25"/>
      <c r="I97" s="25"/>
      <c r="J97" s="25"/>
      <c r="K97" s="25"/>
      <c r="L97" s="25"/>
      <c r="M97" s="47"/>
      <c r="N97" s="47"/>
      <c r="O97" s="25"/>
      <c r="P97" s="25"/>
      <c r="Q97" s="25"/>
      <c r="R97" s="25"/>
      <c r="S97" s="25"/>
      <c r="T97" s="25"/>
    </row>
    <row r="98" spans="3:20" hidden="1" x14ac:dyDescent="0.25">
      <c r="C98" s="16" t="s">
        <v>65</v>
      </c>
      <c r="D98" s="27">
        <v>61.2</v>
      </c>
      <c r="E98" s="28">
        <v>72.5</v>
      </c>
      <c r="F98" s="25"/>
      <c r="G98" s="25"/>
      <c r="H98" s="25"/>
      <c r="I98" s="25"/>
      <c r="J98" s="25"/>
      <c r="K98" s="25"/>
      <c r="L98" s="25"/>
      <c r="M98" s="47"/>
      <c r="N98" s="47"/>
      <c r="O98" s="25"/>
      <c r="P98" s="25"/>
      <c r="Q98" s="25"/>
      <c r="R98" s="25"/>
      <c r="S98" s="25"/>
      <c r="T98" s="25"/>
    </row>
    <row r="99" spans="3:20" hidden="1" x14ac:dyDescent="0.25">
      <c r="C99" s="12"/>
      <c r="D99" s="27"/>
      <c r="E99" s="28"/>
      <c r="F99" s="25"/>
      <c r="G99" s="25"/>
      <c r="H99" s="25"/>
      <c r="I99" s="25"/>
      <c r="J99" s="25"/>
      <c r="K99" s="25"/>
      <c r="L99" s="25"/>
      <c r="M99" s="47"/>
      <c r="N99" s="47"/>
      <c r="O99" s="25"/>
      <c r="P99" s="25"/>
      <c r="Q99" s="25"/>
      <c r="R99" s="25"/>
      <c r="S99" s="25"/>
      <c r="T99" s="25"/>
    </row>
    <row r="100" spans="3:20" x14ac:dyDescent="0.25">
      <c r="C100" s="16">
        <v>2010</v>
      </c>
      <c r="D100" s="27"/>
      <c r="E100" s="28"/>
      <c r="F100" s="25"/>
      <c r="O100" s="25"/>
      <c r="P100" s="25"/>
      <c r="Q100" s="25"/>
      <c r="R100" s="25"/>
      <c r="S100" s="25"/>
      <c r="T100" s="25"/>
    </row>
    <row r="101" spans="3:20" x14ac:dyDescent="0.25">
      <c r="C101" s="16" t="s">
        <v>47</v>
      </c>
      <c r="D101" s="18">
        <v>82.43</v>
      </c>
      <c r="E101" s="26">
        <v>111.65</v>
      </c>
      <c r="F101" s="25"/>
      <c r="O101" s="25"/>
      <c r="P101" s="25"/>
      <c r="Q101" s="25"/>
      <c r="R101" s="25"/>
      <c r="S101" s="25"/>
      <c r="T101" s="25"/>
    </row>
    <row r="102" spans="3:20" x14ac:dyDescent="0.25">
      <c r="C102" s="16" t="s">
        <v>59</v>
      </c>
      <c r="D102" s="18">
        <v>88.59</v>
      </c>
      <c r="E102" s="26">
        <v>122.12</v>
      </c>
      <c r="F102" s="25"/>
      <c r="O102" s="25"/>
      <c r="P102" s="25"/>
      <c r="Q102" s="25"/>
      <c r="R102" s="25"/>
      <c r="S102" s="25"/>
      <c r="T102" s="25"/>
    </row>
    <row r="103" spans="3:20" x14ac:dyDescent="0.25">
      <c r="C103" s="16" t="s">
        <v>62</v>
      </c>
      <c r="D103" s="18">
        <v>83.83</v>
      </c>
      <c r="E103" s="26">
        <v>114.45</v>
      </c>
      <c r="F103" s="25"/>
      <c r="O103" s="25"/>
      <c r="P103" s="25"/>
      <c r="Q103" s="25"/>
      <c r="R103" s="25"/>
      <c r="S103" s="25"/>
      <c r="T103" s="25"/>
    </row>
    <row r="104" spans="3:20" x14ac:dyDescent="0.25">
      <c r="C104" s="16" t="s">
        <v>65</v>
      </c>
      <c r="D104" s="18">
        <v>91.96</v>
      </c>
      <c r="E104" s="26">
        <v>111.77</v>
      </c>
      <c r="F104" s="25"/>
      <c r="O104" s="25"/>
      <c r="P104" s="25"/>
      <c r="Q104" s="25"/>
      <c r="R104" s="25"/>
      <c r="S104" s="25"/>
      <c r="T104" s="25"/>
    </row>
    <row r="105" spans="3:20" ht="3.75" customHeight="1" x14ac:dyDescent="0.25">
      <c r="C105" s="16"/>
      <c r="D105" s="15"/>
      <c r="E105" s="29"/>
      <c r="F105" s="25"/>
      <c r="O105" s="25"/>
      <c r="P105" s="25"/>
      <c r="Q105" s="25"/>
      <c r="R105" s="25"/>
      <c r="S105" s="25"/>
      <c r="T105" s="25"/>
    </row>
    <row r="106" spans="3:20" x14ac:dyDescent="0.25">
      <c r="C106" s="16">
        <v>2011</v>
      </c>
      <c r="D106" s="15"/>
      <c r="E106" s="29"/>
      <c r="F106" s="25"/>
      <c r="O106" s="25"/>
      <c r="P106" s="25"/>
      <c r="Q106" s="25"/>
      <c r="R106" s="25"/>
      <c r="S106" s="25"/>
      <c r="T106" s="25"/>
    </row>
    <row r="107" spans="3:20" x14ac:dyDescent="0.25">
      <c r="C107" s="30" t="s">
        <v>67</v>
      </c>
      <c r="D107" s="18">
        <v>79.701999999999998</v>
      </c>
      <c r="E107" s="26">
        <v>109.233</v>
      </c>
      <c r="F107" s="25"/>
      <c r="O107" s="25"/>
      <c r="P107" s="25"/>
      <c r="Q107" s="25"/>
      <c r="R107" s="25"/>
      <c r="S107" s="25"/>
      <c r="T107" s="25"/>
    </row>
    <row r="108" spans="3:20" x14ac:dyDescent="0.25">
      <c r="C108" s="30" t="s">
        <v>59</v>
      </c>
      <c r="D108" s="18">
        <v>78.25</v>
      </c>
      <c r="E108" s="26">
        <v>111.95</v>
      </c>
      <c r="F108" s="25"/>
      <c r="O108" s="25"/>
      <c r="P108" s="25"/>
      <c r="Q108" s="25"/>
      <c r="R108" s="25"/>
      <c r="S108" s="25"/>
      <c r="T108" s="25"/>
    </row>
    <row r="109" spans="3:20" x14ac:dyDescent="0.25">
      <c r="C109" s="30" t="s">
        <v>62</v>
      </c>
      <c r="D109" s="18">
        <v>79.099999999999994</v>
      </c>
      <c r="E109" s="18">
        <v>115.55</v>
      </c>
      <c r="F109" s="25"/>
      <c r="G109" s="1"/>
      <c r="H109" s="18"/>
      <c r="I109" s="26"/>
      <c r="J109" s="25"/>
      <c r="K109" s="25"/>
      <c r="L109" s="25"/>
      <c r="M109" s="47"/>
      <c r="N109" s="47"/>
      <c r="O109" s="25"/>
      <c r="P109" s="25"/>
      <c r="Q109" s="25"/>
      <c r="R109" s="25"/>
      <c r="S109" s="25"/>
      <c r="T109" s="25"/>
    </row>
    <row r="110" spans="3:20" x14ac:dyDescent="0.25">
      <c r="C110" s="24" t="s">
        <v>65</v>
      </c>
      <c r="D110" s="18">
        <v>91.3</v>
      </c>
      <c r="E110" s="18">
        <v>121.2</v>
      </c>
      <c r="G110" s="25"/>
      <c r="H110" s="25"/>
      <c r="I110" s="25"/>
      <c r="J110" s="25"/>
      <c r="K110" s="25"/>
      <c r="L110" s="25"/>
      <c r="M110" s="47"/>
      <c r="N110" s="47"/>
      <c r="O110" s="25"/>
      <c r="P110" s="25"/>
      <c r="Q110" s="25"/>
      <c r="R110" s="25"/>
      <c r="S110" s="25"/>
      <c r="T110" s="25"/>
    </row>
    <row r="111" spans="3:20" ht="6" customHeight="1" x14ac:dyDescent="0.25">
      <c r="C111" s="31"/>
      <c r="D111" s="11"/>
      <c r="E111" s="10"/>
      <c r="F111" s="32"/>
      <c r="G111" s="25"/>
      <c r="H111" s="25"/>
      <c r="I111" s="25"/>
      <c r="J111" s="25"/>
      <c r="K111" s="25"/>
      <c r="L111" s="25"/>
      <c r="M111" s="47"/>
      <c r="N111" s="47"/>
      <c r="O111" s="25"/>
      <c r="P111" s="25"/>
      <c r="Q111" s="25"/>
      <c r="R111" s="25"/>
      <c r="S111" s="25"/>
      <c r="T111" s="25"/>
    </row>
    <row r="112" spans="3:20" ht="0.75" customHeight="1" x14ac:dyDescent="0.25">
      <c r="C112" s="40"/>
      <c r="D112" s="4"/>
      <c r="E112" s="33"/>
      <c r="F112" s="25"/>
      <c r="G112" s="25"/>
      <c r="H112" s="25"/>
      <c r="I112" s="25"/>
      <c r="J112" s="25"/>
      <c r="K112" s="25"/>
      <c r="L112" s="25"/>
      <c r="M112" s="47"/>
      <c r="N112" s="47"/>
      <c r="O112" s="25"/>
      <c r="P112" s="25"/>
      <c r="Q112" s="25"/>
      <c r="R112" s="25"/>
      <c r="S112" s="25"/>
      <c r="T112" s="25"/>
    </row>
    <row r="113" spans="1:25" x14ac:dyDescent="0.25">
      <c r="C113" s="31" t="s">
        <v>68</v>
      </c>
      <c r="D113" s="9"/>
      <c r="E113" s="10"/>
      <c r="F113" s="25"/>
      <c r="G113" s="25"/>
      <c r="H113" s="25"/>
      <c r="I113" s="25"/>
      <c r="J113" s="25"/>
      <c r="K113" s="25"/>
      <c r="L113" s="25"/>
      <c r="M113" s="47"/>
      <c r="N113" s="47"/>
      <c r="O113" s="25"/>
      <c r="P113" s="25"/>
      <c r="Q113" s="25"/>
      <c r="R113" s="25"/>
      <c r="S113" s="25"/>
      <c r="T113" s="25"/>
    </row>
    <row r="114" spans="1:25" x14ac:dyDescent="0.25">
      <c r="A114" s="34"/>
      <c r="B114" s="7"/>
      <c r="C114" s="7"/>
      <c r="E114" s="25"/>
      <c r="F114" s="25"/>
      <c r="G114" s="25"/>
      <c r="H114" s="25"/>
      <c r="I114" s="25"/>
      <c r="J114" s="25"/>
      <c r="K114" s="25"/>
      <c r="L114" s="25"/>
      <c r="M114" s="47"/>
      <c r="N114" s="47"/>
      <c r="O114" s="25"/>
      <c r="P114" s="25"/>
      <c r="Q114" s="25"/>
      <c r="R114" s="25"/>
      <c r="S114" s="25"/>
      <c r="T114" s="25"/>
    </row>
    <row r="115" spans="1:25" x14ac:dyDescent="0.25">
      <c r="A115" s="34"/>
      <c r="B115" s="7"/>
      <c r="C115" s="7"/>
      <c r="E115" s="25"/>
      <c r="F115" s="25"/>
      <c r="G115" s="25"/>
      <c r="H115" s="25"/>
      <c r="I115" s="25"/>
      <c r="J115" s="25"/>
      <c r="K115" s="25"/>
      <c r="L115" s="25"/>
      <c r="M115" s="47"/>
      <c r="N115" s="47"/>
      <c r="O115" s="25"/>
      <c r="P115" s="25"/>
      <c r="Q115" s="25"/>
      <c r="R115" s="25"/>
      <c r="S115" s="25"/>
      <c r="T115" s="25"/>
    </row>
    <row r="116" spans="1:25" x14ac:dyDescent="0.25">
      <c r="A116" s="34"/>
      <c r="B116" s="7"/>
      <c r="C116" s="7"/>
      <c r="E116" s="25"/>
      <c r="F116" s="25"/>
      <c r="G116" s="25"/>
      <c r="H116" s="25"/>
      <c r="I116" s="25"/>
      <c r="J116" s="25"/>
      <c r="K116" s="25"/>
      <c r="L116" s="25"/>
      <c r="M116" s="47"/>
      <c r="N116" s="47"/>
      <c r="O116" s="25"/>
      <c r="P116" s="25"/>
      <c r="Q116" s="25"/>
      <c r="R116" s="25"/>
      <c r="S116" s="25"/>
      <c r="T116" s="25"/>
    </row>
    <row r="117" spans="1:25" x14ac:dyDescent="0.25">
      <c r="A117" s="34"/>
      <c r="B117" s="7"/>
      <c r="C117" s="7"/>
      <c r="E117" s="25"/>
      <c r="F117" s="25"/>
      <c r="G117" s="25"/>
      <c r="H117" s="25"/>
      <c r="I117" s="25"/>
      <c r="J117" s="25"/>
      <c r="K117" s="25"/>
      <c r="L117" s="25"/>
      <c r="M117" s="47"/>
      <c r="N117" s="47"/>
      <c r="O117" s="25"/>
      <c r="P117" s="25"/>
      <c r="Q117" s="25"/>
      <c r="R117" s="25"/>
      <c r="S117" s="25"/>
      <c r="T117" s="25"/>
    </row>
    <row r="118" spans="1:25" x14ac:dyDescent="0.25">
      <c r="A118" s="34"/>
      <c r="B118" s="7"/>
      <c r="C118" s="7"/>
      <c r="E118" s="25"/>
      <c r="F118" s="25"/>
      <c r="G118" s="25"/>
      <c r="H118" s="25"/>
      <c r="I118" s="25"/>
      <c r="J118" s="25"/>
      <c r="K118" s="25"/>
      <c r="L118" s="25"/>
      <c r="M118" s="47"/>
      <c r="N118" s="47"/>
      <c r="O118" s="25"/>
      <c r="P118" s="25"/>
      <c r="Q118" s="25"/>
      <c r="R118" s="25"/>
      <c r="S118" s="25"/>
      <c r="T118" s="25"/>
    </row>
    <row r="119" spans="1:25" x14ac:dyDescent="0.25">
      <c r="A119" s="34"/>
      <c r="B119" s="7"/>
      <c r="C119" s="7"/>
      <c r="E119" s="25"/>
      <c r="F119" s="25"/>
      <c r="G119" s="25"/>
      <c r="H119" s="25"/>
      <c r="I119" s="25"/>
      <c r="J119" s="25"/>
      <c r="K119" s="25"/>
      <c r="L119" s="25"/>
      <c r="M119" s="47"/>
      <c r="N119" s="47"/>
      <c r="O119" s="25"/>
      <c r="P119" s="25"/>
      <c r="Q119" s="25"/>
      <c r="R119" s="25"/>
      <c r="S119" s="25"/>
      <c r="T119" s="25"/>
    </row>
    <row r="120" spans="1:25" ht="16.5" customHeight="1" x14ac:dyDescent="0.25">
      <c r="A120" s="35"/>
      <c r="B120" s="23"/>
      <c r="C120" s="23"/>
      <c r="E120" s="25"/>
      <c r="F120" s="25"/>
      <c r="G120" s="25"/>
      <c r="H120" s="25"/>
      <c r="I120" s="25"/>
      <c r="J120" s="25"/>
      <c r="K120" s="25"/>
      <c r="L120" s="25"/>
      <c r="M120" s="47"/>
      <c r="N120" s="47"/>
      <c r="O120" s="25"/>
      <c r="P120" s="25"/>
      <c r="Q120" s="25"/>
      <c r="R120" s="25"/>
      <c r="S120" s="25"/>
      <c r="T120" s="25"/>
    </row>
    <row r="121" spans="1:25" s="25" customFormat="1" ht="12.75" x14ac:dyDescent="0.2">
      <c r="B121" s="36" t="s">
        <v>79</v>
      </c>
      <c r="C121" s="36" t="s">
        <v>32</v>
      </c>
      <c r="D121" s="37" t="s">
        <v>30</v>
      </c>
      <c r="E121" s="36" t="s">
        <v>31</v>
      </c>
      <c r="F121" s="36" t="s">
        <v>3</v>
      </c>
      <c r="G121" s="36" t="s">
        <v>4</v>
      </c>
      <c r="H121" s="36" t="s">
        <v>28</v>
      </c>
      <c r="I121" s="36" t="s">
        <v>5</v>
      </c>
      <c r="J121" s="36" t="s">
        <v>33</v>
      </c>
      <c r="K121" s="36" t="s">
        <v>34</v>
      </c>
      <c r="L121" s="47" t="s">
        <v>35</v>
      </c>
      <c r="M121" s="51">
        <v>40513</v>
      </c>
      <c r="N121" s="51">
        <v>40544</v>
      </c>
      <c r="O121" s="47" t="s">
        <v>32</v>
      </c>
      <c r="P121" s="47" t="s">
        <v>30</v>
      </c>
      <c r="Q121" s="47" t="s">
        <v>31</v>
      </c>
      <c r="R121" s="47" t="s">
        <v>3</v>
      </c>
      <c r="S121" s="47" t="s">
        <v>4</v>
      </c>
      <c r="T121" s="47" t="s">
        <v>28</v>
      </c>
      <c r="U121" s="47" t="s">
        <v>5</v>
      </c>
      <c r="V121" s="47" t="s">
        <v>33</v>
      </c>
      <c r="W121" s="47" t="s">
        <v>34</v>
      </c>
      <c r="X121" s="47" t="s">
        <v>35</v>
      </c>
      <c r="Y121" s="51">
        <v>40878</v>
      </c>
    </row>
    <row r="122" spans="1:25" s="25" customFormat="1" ht="12.75" x14ac:dyDescent="0.2">
      <c r="A122" s="25" t="s">
        <v>80</v>
      </c>
      <c r="B122" s="38">
        <v>79.78</v>
      </c>
      <c r="C122" s="38">
        <v>82.06</v>
      </c>
      <c r="D122" s="39">
        <v>82.43</v>
      </c>
      <c r="E122" s="38">
        <v>83.24</v>
      </c>
      <c r="F122" s="38">
        <v>87.02</v>
      </c>
      <c r="G122" s="38">
        <v>88.59</v>
      </c>
      <c r="H122" s="38">
        <v>85.57</v>
      </c>
      <c r="I122" s="38">
        <v>84.69</v>
      </c>
      <c r="J122" s="38">
        <v>83.83</v>
      </c>
      <c r="K122" s="38">
        <v>89.16</v>
      </c>
      <c r="L122" s="48">
        <v>90.11</v>
      </c>
      <c r="M122" s="48">
        <v>91.96</v>
      </c>
      <c r="N122" s="38">
        <v>82.29</v>
      </c>
      <c r="O122" s="38">
        <v>81.02</v>
      </c>
      <c r="P122" s="38">
        <v>79.701999999999998</v>
      </c>
      <c r="Q122" s="38">
        <v>78.099999999999994</v>
      </c>
      <c r="R122" s="38">
        <v>78.260000000000005</v>
      </c>
      <c r="S122" s="38">
        <v>78.25</v>
      </c>
      <c r="T122" s="38">
        <v>77.98</v>
      </c>
      <c r="U122" s="38">
        <v>77.150000000000006</v>
      </c>
      <c r="V122" s="38">
        <v>79.099999999999994</v>
      </c>
      <c r="W122" s="38">
        <v>86.8</v>
      </c>
      <c r="X122" s="48">
        <v>85.1</v>
      </c>
      <c r="Y122" s="48">
        <v>91.3</v>
      </c>
    </row>
    <row r="123" spans="1:25" s="25" customFormat="1" ht="12.75" x14ac:dyDescent="0.2">
      <c r="A123" s="25" t="s">
        <v>81</v>
      </c>
      <c r="B123" s="38">
        <v>108.91</v>
      </c>
      <c r="C123" s="38">
        <v>111.11</v>
      </c>
      <c r="D123" s="39">
        <v>111.65</v>
      </c>
      <c r="E123" s="38">
        <v>113.28</v>
      </c>
      <c r="F123" s="38">
        <v>119.64</v>
      </c>
      <c r="G123" s="38">
        <v>122.12</v>
      </c>
      <c r="H123" s="38">
        <v>118.34</v>
      </c>
      <c r="I123" s="38">
        <v>116.02</v>
      </c>
      <c r="J123" s="38">
        <v>114.45</v>
      </c>
      <c r="K123" s="38">
        <v>108.59</v>
      </c>
      <c r="L123" s="48">
        <v>109.49</v>
      </c>
      <c r="M123" s="48">
        <v>111.77</v>
      </c>
      <c r="N123" s="38">
        <v>112.72</v>
      </c>
      <c r="O123" s="38">
        <v>110.97</v>
      </c>
      <c r="P123" s="38">
        <v>109.233</v>
      </c>
      <c r="Q123" s="38">
        <v>110.25</v>
      </c>
      <c r="R123" s="38">
        <v>110.63</v>
      </c>
      <c r="S123" s="38">
        <v>111.95</v>
      </c>
      <c r="T123" s="38">
        <v>112.53</v>
      </c>
      <c r="U123" s="38">
        <v>112.48</v>
      </c>
      <c r="V123" s="38">
        <v>115.55</v>
      </c>
      <c r="W123" s="38">
        <v>113.6</v>
      </c>
      <c r="X123" s="48">
        <v>114.7</v>
      </c>
      <c r="Y123" s="48">
        <v>121.2</v>
      </c>
    </row>
    <row r="124" spans="1:25" s="25" customFormat="1" ht="12.75" x14ac:dyDescent="0.2"/>
    <row r="125" spans="1:25" s="25" customFormat="1" ht="12.75" x14ac:dyDescent="0.2"/>
    <row r="126" spans="1:25" x14ac:dyDescent="0.25">
      <c r="L126" s="35"/>
    </row>
    <row r="155" spans="1:4" x14ac:dyDescent="0.25">
      <c r="B155" s="7">
        <v>2010</v>
      </c>
      <c r="C155" s="2">
        <v>2011</v>
      </c>
      <c r="D155" s="2"/>
    </row>
    <row r="156" spans="1:4" x14ac:dyDescent="0.25">
      <c r="A156" s="2" t="s">
        <v>77</v>
      </c>
      <c r="B156" s="7">
        <v>131.33000000000001</v>
      </c>
      <c r="C156" s="2">
        <v>209.94</v>
      </c>
      <c r="D156" s="49">
        <f>+((C156-B156)/B156)*100</f>
        <v>59.856849158608071</v>
      </c>
    </row>
    <row r="157" spans="1:4" x14ac:dyDescent="0.25">
      <c r="A157" s="2" t="s">
        <v>75</v>
      </c>
      <c r="B157" s="52">
        <v>124.1</v>
      </c>
      <c r="C157" s="23">
        <v>124.7</v>
      </c>
      <c r="D157" s="49">
        <f>+((C157-B157)/B157)*100</f>
        <v>0.48348106365834692</v>
      </c>
    </row>
    <row r="158" spans="1:4" x14ac:dyDescent="0.25">
      <c r="A158" s="2" t="s">
        <v>76</v>
      </c>
      <c r="B158" s="7"/>
      <c r="D158" s="49" t="e">
        <f>+((C158-B158)/B158)*100</f>
        <v>#DIV/0!</v>
      </c>
    </row>
    <row r="159" spans="1:4" x14ac:dyDescent="0.25">
      <c r="A159" s="2" t="s">
        <v>78</v>
      </c>
      <c r="B159" s="7">
        <v>163</v>
      </c>
      <c r="C159" s="50">
        <v>261.8</v>
      </c>
      <c r="D159" s="49">
        <f>+((C159-B159)/B159)*100</f>
        <v>60.613496932515346</v>
      </c>
    </row>
    <row r="162" spans="1:8" x14ac:dyDescent="0.25">
      <c r="A162" s="53">
        <v>2010</v>
      </c>
      <c r="B162" s="43" t="s">
        <v>72</v>
      </c>
      <c r="C162" s="43" t="s">
        <v>73</v>
      </c>
      <c r="D162" s="43">
        <v>2011</v>
      </c>
      <c r="E162" s="43" t="s">
        <v>72</v>
      </c>
      <c r="F162" s="43" t="s">
        <v>73</v>
      </c>
      <c r="G162" s="46" t="s">
        <v>72</v>
      </c>
      <c r="H162" s="46" t="s">
        <v>73</v>
      </c>
    </row>
    <row r="163" spans="1:8" x14ac:dyDescent="0.25">
      <c r="A163" s="44" t="s">
        <v>82</v>
      </c>
      <c r="B163" s="45">
        <v>93</v>
      </c>
      <c r="C163" s="45">
        <v>113.8</v>
      </c>
      <c r="D163" s="44"/>
      <c r="E163" s="15">
        <v>87.1</v>
      </c>
      <c r="F163" s="15">
        <v>170.6</v>
      </c>
      <c r="G163" s="49">
        <f>+((E163-B163)/B163)*100</f>
        <v>-6.3440860215053823</v>
      </c>
      <c r="H163" s="49">
        <f>+((F163-C163)/C163)*100</f>
        <v>49.912126537785589</v>
      </c>
    </row>
    <row r="164" spans="1:8" x14ac:dyDescent="0.25">
      <c r="A164" s="44" t="s">
        <v>74</v>
      </c>
      <c r="B164" s="45">
        <v>91.96</v>
      </c>
      <c r="C164" s="45">
        <v>111.77</v>
      </c>
      <c r="D164" s="44"/>
      <c r="E164" s="18">
        <v>91.3</v>
      </c>
      <c r="F164" s="18">
        <v>121.2</v>
      </c>
      <c r="G164" s="49">
        <f>+((E164-B164)/B164)*100</f>
        <v>-0.71770334928229307</v>
      </c>
      <c r="H164" s="49">
        <f>+((F164-C164)/C164)*100</f>
        <v>8.4369687751632885</v>
      </c>
    </row>
    <row r="165" spans="1:8" x14ac:dyDescent="0.25">
      <c r="A165" s="43"/>
      <c r="B165" s="44"/>
      <c r="C165" s="44"/>
      <c r="D165" s="44"/>
      <c r="E165" s="45"/>
      <c r="F165" s="45"/>
      <c r="G165" s="49"/>
      <c r="H165" s="49"/>
    </row>
    <row r="168" spans="1:8" x14ac:dyDescent="0.25">
      <c r="A168" s="2" t="s">
        <v>77</v>
      </c>
      <c r="B168" s="7">
        <v>2010</v>
      </c>
      <c r="C168" s="2">
        <v>2011</v>
      </c>
    </row>
    <row r="169" spans="1:8" x14ac:dyDescent="0.25">
      <c r="A169" s="2" t="s">
        <v>82</v>
      </c>
      <c r="B169" s="7">
        <v>131.33000000000001</v>
      </c>
      <c r="C169" s="2">
        <v>209.94</v>
      </c>
      <c r="D169" s="49">
        <f>+((C169-B169)/B169)*100</f>
        <v>59.856849158608071</v>
      </c>
    </row>
    <row r="170" spans="1:8" x14ac:dyDescent="0.25">
      <c r="A170" s="2" t="s">
        <v>74</v>
      </c>
      <c r="B170" s="2">
        <v>129.97</v>
      </c>
      <c r="C170" s="2">
        <v>139.26</v>
      </c>
      <c r="D170" s="49">
        <f>+((C170-B170)/B170)*100</f>
        <v>7.1478033392321239</v>
      </c>
    </row>
  </sheetData>
  <mergeCells count="1">
    <mergeCell ref="C3:E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Content</vt:lpstr>
      <vt:lpstr>Monthly data</vt:lpstr>
      <vt:lpstr>Quarterly data</vt:lpstr>
      <vt:lpstr>Annual data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matngend</dc:creator>
  <cp:lastModifiedBy>BAYISENGE Méthode</cp:lastModifiedBy>
  <cp:lastPrinted>2017-07-18T14:58:54Z</cp:lastPrinted>
  <dcterms:created xsi:type="dcterms:W3CDTF">2004-03-23T08:11:20Z</dcterms:created>
  <dcterms:modified xsi:type="dcterms:W3CDTF">2024-05-03T12:09:41Z</dcterms:modified>
</cp:coreProperties>
</file>